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updateLinks="always" codeName="ThisWorkbook"/>
  <mc:AlternateContent xmlns:mc="http://schemas.openxmlformats.org/markup-compatibility/2006">
    <mc:Choice Requires="x15">
      <x15ac:absPath xmlns:x15ac="http://schemas.microsoft.com/office/spreadsheetml/2010/11/ac" url="E:\Mirian Tipantuña\Escritorio\FORMATOS EVALUACIÓN DEL DESEMPEÑO\FORMATOS EVALUACIÓN DEL DESEMPEÑO\"/>
    </mc:Choice>
  </mc:AlternateContent>
  <xr:revisionPtr revIDLastSave="0" documentId="13_ncr:1_{44C1C5F4-40A5-44D9-9FF4-5F4D7926CCDE}" xr6:coauthVersionLast="47" xr6:coauthVersionMax="47" xr10:uidLastSave="{00000000-0000-0000-0000-000000000000}"/>
  <workbookProtection workbookPassword="92EF" lockStructure="1"/>
  <bookViews>
    <workbookView xWindow="-120" yWindow="-120" windowWidth="20730" windowHeight="11160" tabRatio="899" firstSheet="6" activeTab="6" xr2:uid="{00000000-000D-0000-FFFF-FFFF00000000}"/>
  </bookViews>
  <sheets>
    <sheet name="FORM.ED-01 ANTERIOR" sheetId="15" state="hidden" r:id="rId1"/>
    <sheet name="COMPT. TÉCNICAS" sheetId="11" state="hidden" r:id="rId2"/>
    <sheet name="COMPT. CONDUCTUALES" sheetId="10" state="hidden" r:id="rId3"/>
    <sheet name="FORM. CONS. ANTERIOR" sheetId="16" state="hidden" r:id="rId4"/>
    <sheet name="matriz" sheetId="7" state="hidden" r:id="rId5"/>
    <sheet name="EJEMPLO" sheetId="17" state="hidden" r:id="rId6"/>
    <sheet name="IN-GEP-02-02-FOR-02" sheetId="21" r:id="rId7"/>
    <sheet name="IN-GEP-02-02-FOR-03" sheetId="19" r:id="rId8"/>
    <sheet name="IN-GEP-02-02-FOR-09" sheetId="20" r:id="rId9"/>
    <sheet name="Ref.Diccionario de Competencias" sheetId="18" r:id="rId10"/>
    <sheet name="Hoja1" sheetId="22" state="hidden" r:id="rId11"/>
  </sheets>
  <externalReferences>
    <externalReference r:id="rId12"/>
  </externalReferences>
  <definedNames>
    <definedName name="_1Excel_BuiltIn_Print_Area_1_1" localSheetId="5">#REF!</definedName>
    <definedName name="_1Excel_BuiltIn_Print_Area_1_1" localSheetId="6">'IN-GEP-02-02-FOR-02'!$A$1:$Y$41</definedName>
    <definedName name="_1Excel_BuiltIn_Print_Area_1_1" localSheetId="7">#REF!</definedName>
    <definedName name="_1Excel_BuiltIn_Print_Area_1_1" localSheetId="8">#REF!</definedName>
    <definedName name="_1Excel_BuiltIn_Print_Area_1_1">#REF!</definedName>
    <definedName name="A" localSheetId="5">#REF!</definedName>
    <definedName name="A" localSheetId="6">#REF!</definedName>
    <definedName name="A" localSheetId="7">#REF!</definedName>
    <definedName name="A" localSheetId="8">#REF!</definedName>
    <definedName name="A">#REF!</definedName>
    <definedName name="ALTA" localSheetId="5">#REF!</definedName>
    <definedName name="ALTA" localSheetId="7">#REF!</definedName>
    <definedName name="ALTA" localSheetId="8">#REF!</definedName>
    <definedName name="ALTA">#REF!</definedName>
    <definedName name="_xlnm.Print_Area" localSheetId="5">EJEMPLO!$A$1:$P$85</definedName>
    <definedName name="_xlnm.Print_Area" localSheetId="3">'FORM. CONS. ANTERIOR'!$A$1:$J$54</definedName>
    <definedName name="_xlnm.Print_Area" localSheetId="0">'FORM.ED-01 ANTERIOR'!$A$1:$P$85</definedName>
    <definedName name="_xlnm.Print_Area" localSheetId="6">'IN-GEP-02-02-FOR-02'!$B$1:$Z$81</definedName>
    <definedName name="_xlnm.Print_Area" localSheetId="7">'IN-GEP-02-02-FOR-03'!$A$1:$BN$142</definedName>
    <definedName name="_xlnm.Print_Area" localSheetId="8">'IN-GEP-02-02-FOR-09'!$A$1:$J$67</definedName>
    <definedName name="_xlnm.Print_Area" localSheetId="9">'Ref.Diccionario de Competencias'!$A$1:$F$151</definedName>
    <definedName name="BAJA" localSheetId="5">#REF!</definedName>
    <definedName name="BAJA" localSheetId="6">#REF!</definedName>
    <definedName name="BAJA" localSheetId="7">#REF!</definedName>
    <definedName name="BAJA" localSheetId="8">#REF!</definedName>
    <definedName name="BAJA">#REF!</definedName>
    <definedName name="COMPETENCIAS" localSheetId="6">'[1]COMPT. TÉCNICAS'!$A$33:$A$53</definedName>
    <definedName name="COMPETENCIAS">'COMPT. TÉCNICAS'!$A$33:$A$53</definedName>
    <definedName name="COMPETENCIAS1" localSheetId="5">#REF!</definedName>
    <definedName name="COMPETENCIAS1" localSheetId="6">#REF!</definedName>
    <definedName name="COMPETENCIAS1" localSheetId="7">#REF!</definedName>
    <definedName name="COMPETENCIAS1" localSheetId="8">#REF!</definedName>
    <definedName name="COMPETENCIAS1">#REF!</definedName>
    <definedName name="Excel_BuiltIn_Print_Area_16" localSheetId="5">#REF!</definedName>
    <definedName name="Excel_BuiltIn_Print_Area_16" localSheetId="6">#REF!</definedName>
    <definedName name="Excel_BuiltIn_Print_Area_16" localSheetId="7">#REF!</definedName>
    <definedName name="Excel_BuiltIn_Print_Area_16" localSheetId="8">#REF!</definedName>
    <definedName name="Excel_BuiltIn_Print_Area_16">#REF!</definedName>
    <definedName name="Excel_BuiltIn_Print_Area_18" localSheetId="5">#REF!</definedName>
    <definedName name="Excel_BuiltIn_Print_Area_18" localSheetId="7">#REF!</definedName>
    <definedName name="Excel_BuiltIn_Print_Area_18" localSheetId="8">#REF!</definedName>
    <definedName name="Excel_BuiltIn_Print_Area_18">#REF!</definedName>
    <definedName name="MEDIA" localSheetId="5">#REF!</definedName>
    <definedName name="MEDIA" localSheetId="6">#REF!</definedName>
    <definedName name="MEDIA" localSheetId="7">#REF!</definedName>
    <definedName name="MEDIA" localSheetId="8">#REF!</definedName>
    <definedName name="MEDIA">#REF!</definedName>
    <definedName name="Nivel_de_aplicación_de_competencias" localSheetId="5">#REF!</definedName>
    <definedName name="Nivel_de_aplicación_de_competencias" localSheetId="7">#REF!</definedName>
    <definedName name="Nivel_de_aplicación_de_competencias" localSheetId="8">#REF!</definedName>
    <definedName name="Nivel_de_aplicación_de_competencias">#REF!</definedName>
    <definedName name="Oportunidad" localSheetId="5">#REF!</definedName>
    <definedName name="Oportunidad" localSheetId="7">#REF!</definedName>
    <definedName name="Oportunidad" localSheetId="8">#REF!</definedName>
    <definedName name="Oportunidad">#REF!</definedName>
    <definedName name="sanciones" localSheetId="5">#REF!</definedName>
    <definedName name="sanciones" localSheetId="7">#REF!</definedName>
    <definedName name="sanciones" localSheetId="8">#REF!</definedName>
    <definedName name="sanciones">#REF!</definedName>
    <definedName name="_xlnm.Print_Titles" localSheetId="6">'IN-GEP-02-02-FOR-02'!$1:$5</definedName>
  </definedNames>
  <calcPr calcId="191029"/>
</workbook>
</file>

<file path=xl/calcChain.xml><?xml version="1.0" encoding="utf-8"?>
<calcChain xmlns="http://schemas.openxmlformats.org/spreadsheetml/2006/main">
  <c r="B65" i="19" l="1"/>
  <c r="R65" i="19" s="1"/>
  <c r="B64" i="19"/>
  <c r="R64" i="19" s="1"/>
  <c r="B63" i="19"/>
  <c r="R63" i="19" s="1"/>
  <c r="B62" i="19"/>
  <c r="R62" i="19" s="1"/>
  <c r="B61" i="19"/>
  <c r="R61" i="19" s="1"/>
  <c r="B60" i="19"/>
  <c r="R60" i="19" s="1"/>
  <c r="B59" i="19"/>
  <c r="R59" i="19" s="1"/>
  <c r="B58" i="19"/>
  <c r="R58" i="19" s="1"/>
  <c r="B57" i="19"/>
  <c r="R57" i="19" s="1"/>
  <c r="B56" i="19"/>
  <c r="R56" i="19" s="1"/>
  <c r="B55" i="19"/>
  <c r="R55" i="19" s="1"/>
  <c r="B54" i="19"/>
  <c r="R54" i="19" s="1"/>
  <c r="B53" i="19"/>
  <c r="R53" i="19" s="1"/>
  <c r="A53" i="19"/>
  <c r="A54" i="19"/>
  <c r="A55" i="19"/>
  <c r="A56" i="19"/>
  <c r="A57" i="19"/>
  <c r="A58" i="19"/>
  <c r="A59" i="19"/>
  <c r="A60" i="19"/>
  <c r="A61" i="19"/>
  <c r="A62" i="19"/>
  <c r="A63" i="19"/>
  <c r="A64" i="19"/>
  <c r="A65" i="19"/>
  <c r="A76" i="19"/>
  <c r="A77" i="19"/>
  <c r="A78" i="19"/>
  <c r="B36" i="19"/>
  <c r="Q36" i="19" s="1"/>
  <c r="B37" i="19"/>
  <c r="Q37" i="19" s="1"/>
  <c r="B26" i="19"/>
  <c r="Q26" i="19" s="1"/>
  <c r="B27" i="19"/>
  <c r="Q27" i="19" s="1"/>
  <c r="B28" i="19"/>
  <c r="Q28" i="19" s="1"/>
  <c r="B29" i="19"/>
  <c r="Q29" i="19" s="1"/>
  <c r="B30" i="19"/>
  <c r="Q30" i="19" s="1"/>
  <c r="B31" i="19"/>
  <c r="Q31" i="19" s="1"/>
  <c r="B32" i="19"/>
  <c r="Q32" i="19" s="1"/>
  <c r="B33" i="19"/>
  <c r="Q33" i="19" s="1"/>
  <c r="B34" i="19"/>
  <c r="Q34" i="19" s="1"/>
  <c r="B35" i="19"/>
  <c r="Q35" i="19" s="1"/>
  <c r="A26" i="19"/>
  <c r="A27" i="19"/>
  <c r="A28" i="19"/>
  <c r="A29" i="19"/>
  <c r="A30" i="19"/>
  <c r="A31" i="19"/>
  <c r="A32" i="19"/>
  <c r="A33" i="19"/>
  <c r="A34" i="19"/>
  <c r="A35" i="19"/>
  <c r="A36" i="19"/>
  <c r="A37" i="19"/>
  <c r="G69" i="21" l="1"/>
  <c r="J8" i="20" l="1"/>
  <c r="H8" i="20"/>
  <c r="L8" i="19"/>
  <c r="H8" i="19"/>
  <c r="I36" i="20" l="1"/>
  <c r="I37" i="20"/>
  <c r="I38" i="20"/>
  <c r="I39" i="20"/>
  <c r="I40" i="20"/>
  <c r="I109" i="19" l="1"/>
  <c r="I110" i="19"/>
  <c r="I111" i="19"/>
  <c r="I112" i="19"/>
  <c r="I113" i="19"/>
  <c r="I108" i="19"/>
  <c r="I35" i="20"/>
  <c r="R38" i="19" l="1"/>
  <c r="H7" i="19"/>
  <c r="H9" i="19"/>
  <c r="H6" i="19"/>
  <c r="C9" i="19"/>
  <c r="C7" i="19"/>
  <c r="C6" i="19"/>
  <c r="J70" i="21" l="1"/>
  <c r="F89" i="19" s="1"/>
  <c r="J71" i="21"/>
  <c r="F90" i="19" s="1"/>
  <c r="J69" i="21"/>
  <c r="F88" i="19" s="1"/>
  <c r="J66" i="21"/>
  <c r="F77" i="19" s="1"/>
  <c r="J67" i="21"/>
  <c r="F78" i="19" s="1"/>
  <c r="J65" i="21"/>
  <c r="F76" i="19" s="1"/>
  <c r="G70" i="21"/>
  <c r="D89" i="19" s="1"/>
  <c r="G71" i="21"/>
  <c r="D90" i="19" s="1"/>
  <c r="D88" i="19"/>
  <c r="G66" i="21"/>
  <c r="D77" i="19" s="1"/>
  <c r="G67" i="21"/>
  <c r="D78" i="19" s="1"/>
  <c r="G65" i="21"/>
  <c r="D76" i="19" s="1"/>
  <c r="AF224" i="21" l="1"/>
  <c r="AG224" i="21"/>
  <c r="AI224" i="21"/>
  <c r="AF225" i="21"/>
  <c r="AG225" i="21"/>
  <c r="AI225" i="21"/>
  <c r="AF226" i="21"/>
  <c r="AG226" i="21"/>
  <c r="AI226" i="21"/>
  <c r="AF227" i="21"/>
  <c r="AG227" i="21"/>
  <c r="AI227" i="21"/>
  <c r="AF228" i="21"/>
  <c r="AG228" i="21"/>
  <c r="AI228" i="21"/>
  <c r="AF229" i="21"/>
  <c r="AG229" i="21"/>
  <c r="AI229" i="21"/>
  <c r="AF230" i="21"/>
  <c r="C69" i="21" s="1"/>
  <c r="B88" i="19" s="1"/>
  <c r="AG230" i="21"/>
  <c r="AI230" i="21"/>
  <c r="AF231" i="21"/>
  <c r="C70" i="21" s="1"/>
  <c r="B89" i="19" s="1"/>
  <c r="AG231" i="21"/>
  <c r="AI231" i="21"/>
  <c r="AF232" i="21"/>
  <c r="C71" i="21" s="1"/>
  <c r="B90" i="19" s="1"/>
  <c r="AG232" i="21"/>
  <c r="AI232" i="21"/>
  <c r="AG195" i="21" l="1"/>
  <c r="AG196" i="21"/>
  <c r="AG194" i="21"/>
  <c r="AG192" i="21"/>
  <c r="AG193" i="21"/>
  <c r="AG191" i="21"/>
  <c r="AF195" i="21"/>
  <c r="AF196" i="21"/>
  <c r="AF194" i="21"/>
  <c r="AF192" i="21"/>
  <c r="C66" i="21" s="1"/>
  <c r="B77" i="19" s="1"/>
  <c r="AF193" i="21"/>
  <c r="C67" i="21" s="1"/>
  <c r="B78" i="19" s="1"/>
  <c r="AF191" i="21"/>
  <c r="C65" i="21" s="1"/>
  <c r="B76" i="19" s="1"/>
  <c r="AI189" i="21"/>
  <c r="AI190" i="21"/>
  <c r="AI191" i="21"/>
  <c r="AI192" i="21"/>
  <c r="AI193" i="21"/>
  <c r="AI194" i="21"/>
  <c r="AI195" i="21"/>
  <c r="AI196" i="21"/>
  <c r="AI188" i="21"/>
  <c r="AG189" i="21"/>
  <c r="AG190" i="21"/>
  <c r="AG188" i="21"/>
  <c r="AF189" i="21"/>
  <c r="AF190" i="21"/>
  <c r="AF188" i="21"/>
  <c r="G138" i="19" l="1"/>
  <c r="G137" i="19"/>
  <c r="B47" i="19"/>
  <c r="R47" i="19" s="1"/>
  <c r="B48" i="19"/>
  <c r="R48" i="19" s="1"/>
  <c r="B49" i="19"/>
  <c r="R49" i="19" s="1"/>
  <c r="B50" i="19"/>
  <c r="R50" i="19" s="1"/>
  <c r="B51" i="19"/>
  <c r="R51" i="19" s="1"/>
  <c r="B52" i="19"/>
  <c r="R52" i="19" s="1"/>
  <c r="B20" i="19"/>
  <c r="Q20" i="19" s="1"/>
  <c r="B21" i="19"/>
  <c r="Q21" i="19" s="1"/>
  <c r="B22" i="19"/>
  <c r="Q22" i="19" s="1"/>
  <c r="B23" i="19"/>
  <c r="Q23" i="19" s="1"/>
  <c r="B24" i="19"/>
  <c r="Q24" i="19" s="1"/>
  <c r="B25" i="19"/>
  <c r="Q25" i="19" s="1"/>
  <c r="Q81" i="21"/>
  <c r="Q80" i="21"/>
  <c r="G81" i="21" l="1"/>
  <c r="G80" i="21"/>
  <c r="B46" i="19" l="1"/>
  <c r="B18" i="19" l="1"/>
  <c r="Q18" i="19" s="1"/>
  <c r="G118" i="19" l="1"/>
  <c r="I114" i="19"/>
  <c r="I31" i="20" l="1"/>
  <c r="I27" i="20"/>
  <c r="G45" i="20" l="1"/>
  <c r="I15" i="20"/>
  <c r="G48" i="20" l="1"/>
  <c r="G47" i="20"/>
  <c r="R46" i="19" l="1"/>
  <c r="C9" i="20" l="1"/>
  <c r="H9" i="20"/>
  <c r="H7" i="20"/>
  <c r="H6" i="20"/>
  <c r="A47" i="19" l="1"/>
  <c r="A48" i="19"/>
  <c r="A49" i="19"/>
  <c r="A50" i="19"/>
  <c r="A51" i="19"/>
  <c r="A52" i="19"/>
  <c r="A46" i="19"/>
  <c r="A19" i="19"/>
  <c r="A20" i="19"/>
  <c r="A21" i="19"/>
  <c r="A22" i="19"/>
  <c r="A23" i="19"/>
  <c r="A24" i="19"/>
  <c r="A25" i="19"/>
  <c r="A18" i="19"/>
  <c r="A89" i="19"/>
  <c r="A90" i="19"/>
  <c r="C7" i="20" l="1"/>
  <c r="C6" i="20"/>
  <c r="A88" i="19"/>
  <c r="B19" i="19"/>
  <c r="Q19" i="19" s="1"/>
  <c r="Q38" i="19" l="1"/>
  <c r="R39" i="19"/>
  <c r="W39" i="19" s="1"/>
  <c r="R66" i="19"/>
  <c r="AB15" i="21"/>
  <c r="R101" i="19" l="1"/>
  <c r="L19" i="20"/>
  <c r="I19" i="20" s="1"/>
  <c r="R90" i="19"/>
  <c r="R89" i="19"/>
  <c r="R88" i="19"/>
  <c r="R78" i="19"/>
  <c r="R77" i="19"/>
  <c r="R76" i="19"/>
  <c r="R79" i="19" l="1"/>
  <c r="R91" i="19"/>
  <c r="S140" i="19"/>
  <c r="W140" i="19" s="1"/>
  <c r="I41" i="20" l="1"/>
  <c r="G49" i="20"/>
  <c r="W91" i="19"/>
  <c r="W79" i="19"/>
  <c r="L21" i="20" l="1"/>
  <c r="I21" i="20" s="1"/>
  <c r="R103" i="19"/>
  <c r="I103" i="19" s="1"/>
  <c r="I101" i="19"/>
  <c r="L22" i="20"/>
  <c r="I22" i="20" s="1"/>
  <c r="R104" i="19"/>
  <c r="I104" i="19" s="1"/>
  <c r="B79" i="17"/>
  <c r="R79" i="17" s="1"/>
  <c r="B80" i="17"/>
  <c r="R80" i="17" s="1"/>
  <c r="E79" i="17"/>
  <c r="F79" i="17"/>
  <c r="E80" i="17"/>
  <c r="F80" i="17"/>
  <c r="F78" i="17"/>
  <c r="E78" i="17"/>
  <c r="B78" i="17"/>
  <c r="R78" i="17" s="1"/>
  <c r="F63" i="17"/>
  <c r="F64" i="17"/>
  <c r="F62" i="17"/>
  <c r="B64" i="17"/>
  <c r="B63" i="17"/>
  <c r="E64" i="17"/>
  <c r="E63" i="17"/>
  <c r="B62" i="17"/>
  <c r="R62" i="17" s="1"/>
  <c r="E62" i="17"/>
  <c r="S83" i="17"/>
  <c r="W83" i="17" s="1"/>
  <c r="R48" i="17"/>
  <c r="R47" i="17"/>
  <c r="R46" i="17"/>
  <c r="R45" i="17"/>
  <c r="R44" i="17"/>
  <c r="R43" i="17"/>
  <c r="R42" i="17"/>
  <c r="R40" i="17"/>
  <c r="R39" i="17"/>
  <c r="Q26" i="17"/>
  <c r="Q25" i="17"/>
  <c r="Q24" i="17"/>
  <c r="Q23" i="17"/>
  <c r="Q22" i="17"/>
  <c r="Q21" i="17"/>
  <c r="Q20" i="17"/>
  <c r="Q19" i="17"/>
  <c r="Q18" i="17"/>
  <c r="Q17" i="17"/>
  <c r="R81" i="17" l="1"/>
  <c r="W81" i="17" s="1"/>
  <c r="R28" i="17"/>
  <c r="W28" i="17" s="1"/>
  <c r="R49" i="17"/>
  <c r="W49" i="17" s="1"/>
  <c r="C7" i="16" l="1"/>
  <c r="C6" i="16"/>
  <c r="G78" i="15" l="1"/>
  <c r="D78" i="15"/>
  <c r="B78" i="15"/>
  <c r="R78" i="15" s="1"/>
  <c r="R63" i="15" l="1"/>
  <c r="R64" i="15"/>
  <c r="R62" i="15"/>
  <c r="Q18" i="15"/>
  <c r="Q19" i="15"/>
  <c r="Q20" i="15"/>
  <c r="Q21" i="15"/>
  <c r="Q22" i="15"/>
  <c r="Q23" i="15"/>
  <c r="Q24" i="15"/>
  <c r="Q25" i="15"/>
  <c r="Q26" i="15"/>
  <c r="Q17" i="15"/>
  <c r="R40" i="15"/>
  <c r="R41" i="15"/>
  <c r="R42" i="15"/>
  <c r="R43" i="15"/>
  <c r="R44" i="15"/>
  <c r="R45" i="15"/>
  <c r="R46" i="15"/>
  <c r="R47" i="15"/>
  <c r="R48" i="15"/>
  <c r="R39" i="15"/>
  <c r="R65" i="15" l="1"/>
  <c r="R28" i="15"/>
  <c r="D63" i="15"/>
  <c r="D64" i="15"/>
  <c r="D62" i="15"/>
  <c r="W28" i="15" l="1"/>
  <c r="L16" i="16" s="1"/>
  <c r="I16" i="16" s="1"/>
  <c r="I33" i="16"/>
  <c r="I34" i="16"/>
  <c r="I35" i="16"/>
  <c r="I36" i="16"/>
  <c r="I37" i="16"/>
  <c r="I32" i="16"/>
  <c r="B80" i="15" l="1"/>
  <c r="R80" i="15" s="1"/>
  <c r="B79" i="15"/>
  <c r="R79" i="15" s="1"/>
  <c r="R81" i="15" l="1"/>
  <c r="W81" i="15" s="1"/>
  <c r="W65" i="15"/>
  <c r="R49" i="15"/>
  <c r="W49" i="15" s="1"/>
  <c r="S83" i="15"/>
  <c r="G45" i="16"/>
  <c r="G44" i="16"/>
  <c r="G42" i="16"/>
  <c r="W83" i="15" l="1"/>
  <c r="L19" i="16"/>
  <c r="I19" i="16" s="1"/>
  <c r="L18" i="16"/>
  <c r="I18" i="16" s="1"/>
  <c r="H8" i="16"/>
  <c r="H7" i="16"/>
  <c r="H6" i="16"/>
  <c r="C8" i="16"/>
  <c r="I38" i="16" l="1"/>
  <c r="G46" i="16" s="1"/>
  <c r="L17" i="16"/>
  <c r="I17" i="16" s="1"/>
  <c r="I20" i="16" s="1"/>
  <c r="G43" i="16" l="1"/>
  <c r="G47" i="16" s="1"/>
  <c r="I42" i="16" s="1"/>
  <c r="D79" i="15"/>
  <c r="G79" i="15"/>
  <c r="D80" i="15"/>
  <c r="G80" i="15"/>
  <c r="E23" i="7" l="1"/>
  <c r="R64" i="17"/>
  <c r="R63" i="17"/>
  <c r="R65" i="17" l="1"/>
  <c r="W65" i="17" s="1"/>
  <c r="W66" i="19"/>
  <c r="L20" i="20" l="1"/>
  <c r="R102" i="19"/>
  <c r="I102" i="19" s="1"/>
  <c r="I105" i="19" s="1"/>
  <c r="G117" i="19" s="1"/>
  <c r="G119" i="19" l="1"/>
  <c r="I117" i="19" s="1"/>
  <c r="I20" i="20"/>
  <c r="I23" i="20" s="1"/>
  <c r="G46" i="20" s="1"/>
  <c r="G50" i="20" l="1"/>
  <c r="I45"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Dean</author>
  </authors>
  <commentList>
    <comment ref="Q20" authorId="0" shapeId="0" xr:uid="{00000000-0006-0000-0000-000001000000}">
      <text>
        <r>
          <rPr>
            <b/>
            <sz val="9"/>
            <color indexed="81"/>
            <rFont val="Tahoma"/>
            <family val="2"/>
          </rPr>
          <t>Dean:</t>
        </r>
        <r>
          <rPr>
            <sz val="9"/>
            <color indexed="81"/>
            <rFont val="Tahoma"/>
            <family val="2"/>
          </rPr>
          <t xml:space="preserve">
Si no se ingresa producto, no toma en cuenta para darle un puntaje
</t>
        </r>
      </text>
    </comment>
    <comment ref="Q21" authorId="0" shapeId="0" xr:uid="{00000000-0006-0000-0000-000002000000}">
      <text>
        <r>
          <rPr>
            <b/>
            <sz val="9"/>
            <color indexed="81"/>
            <rFont val="Tahoma"/>
            <family val="2"/>
          </rPr>
          <t>Dean:</t>
        </r>
        <r>
          <rPr>
            <sz val="9"/>
            <color indexed="81"/>
            <rFont val="Tahoma"/>
            <family val="2"/>
          </rPr>
          <t xml:space="preserve">
El calculo ha sido hecho para que tome de la tabla de equivalentes menos 1 con el fin de que refleje de manera real la calificacion dandole 0 puntos a lo mas bajo y 4 a lo mas alto
</t>
        </r>
      </text>
    </comment>
    <comment ref="R39" authorId="0" shapeId="0" xr:uid="{00000000-0006-0000-0000-000003000000}">
      <text>
        <r>
          <rPr>
            <b/>
            <sz val="9"/>
            <color indexed="81"/>
            <rFont val="Tahoma"/>
            <family val="2"/>
          </rPr>
          <t>Dean:</t>
        </r>
        <r>
          <rPr>
            <sz val="9"/>
            <color indexed="81"/>
            <rFont val="Tahoma"/>
            <family val="2"/>
          </rPr>
          <t xml:space="preserve">
Mismo comentario Q21</t>
        </r>
      </text>
    </comment>
    <comment ref="R49" authorId="0" shapeId="0" xr:uid="{00000000-0006-0000-0000-000004000000}">
      <text>
        <r>
          <rPr>
            <b/>
            <sz val="9"/>
            <color indexed="81"/>
            <rFont val="Tahoma"/>
            <family val="2"/>
          </rPr>
          <t>Dean:</t>
        </r>
        <r>
          <rPr>
            <sz val="9"/>
            <color indexed="81"/>
            <rFont val="Tahoma"/>
            <family val="2"/>
          </rPr>
          <t xml:space="preserve">
La formula esta diseñada para ingorar deliberadamente las responsabilidades vacías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Dean</author>
  </authors>
  <commentList>
    <comment ref="Q20" authorId="0" shapeId="0" xr:uid="{00000000-0006-0000-0500-000001000000}">
      <text>
        <r>
          <rPr>
            <b/>
            <sz val="9"/>
            <color indexed="81"/>
            <rFont val="Tahoma"/>
            <family val="2"/>
          </rPr>
          <t>Dean:</t>
        </r>
        <r>
          <rPr>
            <sz val="9"/>
            <color indexed="81"/>
            <rFont val="Tahoma"/>
            <family val="2"/>
          </rPr>
          <t xml:space="preserve">
Si no se ingresa producto, no toma en cuenta para darle un puntaje
</t>
        </r>
      </text>
    </comment>
    <comment ref="Q21" authorId="0" shapeId="0" xr:uid="{00000000-0006-0000-0500-000002000000}">
      <text>
        <r>
          <rPr>
            <b/>
            <sz val="9"/>
            <color indexed="81"/>
            <rFont val="Tahoma"/>
            <family val="2"/>
          </rPr>
          <t>Dean:</t>
        </r>
        <r>
          <rPr>
            <sz val="9"/>
            <color indexed="81"/>
            <rFont val="Tahoma"/>
            <family val="2"/>
          </rPr>
          <t xml:space="preserve">
El calculo ha sido hecho para que tome de la tabla de equivalentes menos 1 con el fin de que refleje de manera real la calificacion dandole 0 puntos a lo mas bajo y 4 a lo mas alto
</t>
        </r>
      </text>
    </comment>
    <comment ref="R39" authorId="0" shapeId="0" xr:uid="{00000000-0006-0000-0500-000003000000}">
      <text>
        <r>
          <rPr>
            <b/>
            <sz val="9"/>
            <color indexed="81"/>
            <rFont val="Tahoma"/>
            <family val="2"/>
          </rPr>
          <t>Dean:</t>
        </r>
        <r>
          <rPr>
            <sz val="9"/>
            <color indexed="81"/>
            <rFont val="Tahoma"/>
            <family val="2"/>
          </rPr>
          <t xml:space="preserve">
Mismo comentario Q21</t>
        </r>
      </text>
    </comment>
    <comment ref="R49" authorId="0" shapeId="0" xr:uid="{00000000-0006-0000-0500-000004000000}">
      <text>
        <r>
          <rPr>
            <b/>
            <sz val="9"/>
            <color indexed="81"/>
            <rFont val="Tahoma"/>
            <family val="2"/>
          </rPr>
          <t>Dean:</t>
        </r>
        <r>
          <rPr>
            <sz val="9"/>
            <color indexed="81"/>
            <rFont val="Tahoma"/>
            <family val="2"/>
          </rPr>
          <t xml:space="preserve">
La formula esta diseñada para ingorar deliberadamente las responsabilidades vacías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Dean</author>
  </authors>
  <commentList>
    <comment ref="Q21" authorId="0" shapeId="0" xr:uid="{00000000-0006-0000-0700-000001000000}">
      <text>
        <r>
          <rPr>
            <b/>
            <sz val="9"/>
            <color indexed="81"/>
            <rFont val="Tahoma"/>
            <family val="2"/>
          </rPr>
          <t>Dean:</t>
        </r>
        <r>
          <rPr>
            <sz val="9"/>
            <color indexed="81"/>
            <rFont val="Tahoma"/>
            <family val="2"/>
          </rPr>
          <t xml:space="preserve">
Si no se ingresa producto, no toma en cuenta para darle un puntaje
</t>
        </r>
      </text>
    </comment>
    <comment ref="Q22" authorId="0" shapeId="0" xr:uid="{00000000-0006-0000-0700-000002000000}">
      <text>
        <r>
          <rPr>
            <b/>
            <sz val="9"/>
            <color indexed="81"/>
            <rFont val="Tahoma"/>
            <family val="2"/>
          </rPr>
          <t>Dean:</t>
        </r>
        <r>
          <rPr>
            <sz val="9"/>
            <color indexed="81"/>
            <rFont val="Tahoma"/>
            <family val="2"/>
          </rPr>
          <t xml:space="preserve">
El calculo ha sido hecho para que tome de la tabla de equivalentes menos 1 con el fin de que refleje de manera real la calificacion dandole 0 puntos a lo mas bajo y 4 a lo mas alto
</t>
        </r>
      </text>
    </comment>
    <comment ref="R66" authorId="0" shapeId="0" xr:uid="{00000000-0006-0000-0700-000003000000}">
      <text>
        <r>
          <rPr>
            <b/>
            <sz val="9"/>
            <color indexed="81"/>
            <rFont val="Tahoma"/>
            <family val="2"/>
          </rPr>
          <t>Dean:</t>
        </r>
        <r>
          <rPr>
            <sz val="9"/>
            <color indexed="81"/>
            <rFont val="Tahoma"/>
            <family val="2"/>
          </rPr>
          <t xml:space="preserve">
La formula esta diseñada para ingorar deliberadamente las responsabilidades vacías</t>
        </r>
      </text>
    </comment>
  </commentList>
</comments>
</file>

<file path=xl/sharedStrings.xml><?xml version="1.0" encoding="utf-8"?>
<sst xmlns="http://schemas.openxmlformats.org/spreadsheetml/2006/main" count="2443" uniqueCount="671">
  <si>
    <t>APELLIDOS Y NOMBRES:</t>
  </si>
  <si>
    <t>INSTITUCIÓN:</t>
  </si>
  <si>
    <t>COMPORTAMIENTO OBSERVABLE</t>
  </si>
  <si>
    <t>TOTAL</t>
  </si>
  <si>
    <t>Amonestación verbal</t>
  </si>
  <si>
    <t>Amonestación escrita</t>
  </si>
  <si>
    <t>Sanción pecuniaria administrativa</t>
  </si>
  <si>
    <t>Suspensión temporal</t>
  </si>
  <si>
    <t>COMPETENCIAS TÉCNICAS</t>
  </si>
  <si>
    <t>COMPETENCIAS CONDUCTUALES</t>
  </si>
  <si>
    <t>No.</t>
  </si>
  <si>
    <t>COMPETENCIAS</t>
  </si>
  <si>
    <t>DEFINICIÓN</t>
  </si>
  <si>
    <t>ROL</t>
  </si>
  <si>
    <t>Trabaja con material o información nueva y comprende sus implicaciones o consecuencias.</t>
  </si>
  <si>
    <t>Se da cuenta de las reacciones de los demás y comprende por qué reaccionan de esa manera.</t>
  </si>
  <si>
    <t>Excelente</t>
  </si>
  <si>
    <t>Muy Buena</t>
  </si>
  <si>
    <t>Satisfactorio</t>
  </si>
  <si>
    <t>Regular</t>
  </si>
  <si>
    <t>Insuficiente</t>
  </si>
  <si>
    <t>ESCALA</t>
  </si>
  <si>
    <t>PONDERACIÓN</t>
  </si>
  <si>
    <t>FACTOR</t>
  </si>
  <si>
    <t>CATÁLOGO DE COMPETENCIAS CONDUCTUALES SERVIDORES DE CARRERA</t>
  </si>
  <si>
    <t>PRINCIPIO</t>
  </si>
  <si>
    <t>COMPORTAMIENTO OBSERVABLE NIVEL ALTO</t>
  </si>
  <si>
    <t>COMPORTAMIENTO OBSERVABLE NIVEL INTERMEDIO</t>
  </si>
  <si>
    <t>COMPORTAMIENTO OBSERVABLE NIVEL BAJO</t>
  </si>
  <si>
    <t>LÍDER DE PROCESOS</t>
  </si>
  <si>
    <t>COORDINACIÓN</t>
  </si>
  <si>
    <t>COMUNICACIÓN EFECTIVA</t>
  </si>
  <si>
    <t xml:space="preserve"> Coordinar y mantener un flujo de comunicación adecuado entre los miembros del grupo o de la organización, utilizando los distintos canales que en cada caso se requieran. Capacidad para escuchar, entender y valorar información, ideas y opiniones.</t>
  </si>
  <si>
    <r>
      <t>Establece estrategias de comunicación</t>
    </r>
    <r>
      <rPr>
        <sz val="14"/>
        <rFont val="Arial"/>
        <family val="2"/>
      </rPr>
      <t xml:space="preserve">
Se encarga de direccionar las formas de comunicación de información trascendental para la organización. Implica el trabajar para que los sistemas de comunicación internos fluyan con rapidez y precisión; consiguiendo así una comunicación eficaz que permita tomar decisiones adecuadas y prevenir o corregir cualquier tipo de fallas. </t>
    </r>
  </si>
  <si>
    <r>
      <t>Establece vínculos de comunicación interdepartamental</t>
    </r>
    <r>
      <rPr>
        <sz val="14"/>
        <rFont val="Arial"/>
        <family val="2"/>
      </rPr>
      <t xml:space="preserve">
Comunica los conceptos e ideas de manera abierta en el momento oportuno. Comparte la información inherente a sus actividades que puede afectar su trabajo así como el trabajo del grupo. Genera vínculos de comunicación con personas de otras áreas. </t>
    </r>
  </si>
  <si>
    <r>
      <t>Comunicación abierta y oportuna en situaciones de trabajo</t>
    </r>
    <r>
      <rPr>
        <sz val="14"/>
        <rFont val="Arial"/>
        <family val="2"/>
      </rPr>
      <t xml:space="preserve">
Se comunica directa, adecuada, y francamente; aperturando el proceso de comunicación dentro de su grupo de trabajo. Tiene la habilidad de exponer en un momento determinado (personal o social), de manera apropiada y directa; creencias y sensaciones; así como los resultados inherentes a su desempeño. Entrega a sus superiores información oportuna referente a informes o similares que son necesarios para su desenvolvimiento laboral.</t>
    </r>
  </si>
  <si>
    <t>UNIDAD</t>
  </si>
  <si>
    <t>CONSTRUCCIÓN DE RELACIONES</t>
  </si>
  <si>
    <t>Es la habilidad de establecer, mantener y ampliar relaciones amistosas y duraderas con personas o grupos claves en la institución, cruciales para el logro de metas. En donde se lleguen a acuerdos, que generan relaciones de unidad.</t>
  </si>
  <si>
    <r>
      <rPr>
        <b/>
        <sz val="14"/>
        <rFont val="Arial"/>
        <family val="2"/>
      </rPr>
      <t>Fomenta contactos sociales útiles</t>
    </r>
    <r>
      <rPr>
        <sz val="14"/>
        <rFont val="Arial"/>
        <family val="2"/>
      </rPr>
      <t xml:space="preserve">
Toma la iniciativa para mejorar y fortalecer sus relaciones personales con colegas, fuera del ámbito de la organización, con una finalidad profesional.  Construye relaciones beneficiosas para la institución, que le permitan alcanzar los objetivos organizacionales. Busca oportunidades y las utiliza para desarrollar la relación con el ciudadano.</t>
    </r>
  </si>
  <si>
    <r>
      <rPr>
        <b/>
        <sz val="14"/>
        <rFont val="Arial"/>
        <family val="2"/>
      </rPr>
      <t>Entabla frecuentemente relaciones informales</t>
    </r>
    <r>
      <rPr>
        <sz val="14"/>
        <rFont val="Arial"/>
        <family val="2"/>
      </rPr>
      <t xml:space="preserve">
Toma la iniciativa para mejorar y fortalecer sus relaciones personales con colegas o clientes, construye relaciones, tanto dentro  como fuera de la institución que le proveen información útil.</t>
    </r>
  </si>
  <si>
    <r>
      <rPr>
        <b/>
        <sz val="14"/>
        <rFont val="Arial"/>
        <family val="2"/>
      </rPr>
      <t>Mantiene contactos informales</t>
    </r>
    <r>
      <rPr>
        <sz val="14"/>
        <rFont val="Arial"/>
        <family val="2"/>
      </rPr>
      <t xml:space="preserve">
Entabla relaciones a nivel laboral. Inicia y mantiene relaciones sociales con compañeros, clientes y proveedores. Desarrolla afinidad con un amplio círculo de amigos y conocidos.</t>
    </r>
  </si>
  <si>
    <t>OPORTUNIDAD</t>
  </si>
  <si>
    <t>CREATIVIDAD E INNOVACIÓN</t>
  </si>
  <si>
    <t>Es la habilidad para romper los paradigmas existentes y crear nuevas oportunidades. Se preguntan...¿Porqué no?, conceptualizan pensando creativamente sobre formas radicalmente nuevas de obtener resultados.</t>
  </si>
  <si>
    <r>
      <t xml:space="preserve">Crea nuevos conceptos.
</t>
    </r>
    <r>
      <rPr>
        <sz val="14"/>
        <rFont val="Arial"/>
        <family val="2"/>
      </rPr>
      <t xml:space="preserve">Rompe esquemas y crea oportunidades. Plantea ideas nunca antes vistas. Rompe los moldes, reconfigura procesos, productos o servicios. Redefine la manera de hacer las cosas, creando nuevos productos o servicios, planteando nuevos enfoques. Cambia la dirección de la organización y/o el servicio. </t>
    </r>
  </si>
  <si>
    <r>
      <t xml:space="preserve">Crea soluciones novedosas.
</t>
    </r>
    <r>
      <rPr>
        <sz val="14"/>
        <rFont val="Arial"/>
        <family val="2"/>
      </rPr>
      <t xml:space="preserve">Utiliza el conocimiento de teorías aprendidas para encontrar nuevas aplicaciones. Copia y adapta experiencias de otras áreas. Aplica y modifica métodos complejos. Se sale de los paradigmas, buscando ver las cosas de una nueva manera. Genera ideas de mejoramiento. </t>
    </r>
  </si>
  <si>
    <r>
      <t xml:space="preserve">Busca nuevos enfoques 
</t>
    </r>
    <r>
      <rPr>
        <sz val="14"/>
        <rFont val="Arial"/>
        <family val="2"/>
      </rPr>
      <t>Muestra curiosidad acerca de nuevos enfoques para abordar problemas y oportunidades.</t>
    </r>
    <r>
      <rPr>
        <b/>
        <sz val="14"/>
        <rFont val="Arial"/>
        <family val="2"/>
      </rPr>
      <t xml:space="preserve"> </t>
    </r>
    <r>
      <rPr>
        <sz val="14"/>
        <rFont val="Arial"/>
        <family val="2"/>
      </rPr>
      <t xml:space="preserve">Encuentra vacíos, faltantes en la información, incongruencias, áreas de mejora y propone ideas. Identifica cuando una situación es igual o diferente a situaciones pasadas. Utiliza aproximaciones creativas. </t>
    </r>
  </si>
  <si>
    <t>EJECUTOR DE PROCESOS</t>
  </si>
  <si>
    <t>COMPETITIVIDAD</t>
  </si>
  <si>
    <t>ORIENTACIÓN AL SERVICIO</t>
  </si>
  <si>
    <t>Significa centrarse en descubrir o satisfacer los requerimientos o necesidades reales de los clientes internos o externos. I</t>
  </si>
  <si>
    <r>
      <rPr>
        <b/>
        <sz val="14"/>
        <rFont val="Arial"/>
        <family val="2"/>
      </rPr>
      <t>Da valor agregado</t>
    </r>
    <r>
      <rPr>
        <sz val="14"/>
        <rFont val="Arial"/>
        <family val="2"/>
      </rPr>
      <t xml:space="preserve">
Mantiene una actitud de total disponibilidad hacia el cliente interno y externo; conoce sus expectativas, intereses, necesidades buscando su satisfacción y mejora del servicio prestado.</t>
    </r>
  </si>
  <si>
    <r>
      <rPr>
        <b/>
        <sz val="14"/>
        <rFont val="Arial"/>
        <family val="2"/>
      </rPr>
      <t>Mejora el rendimiento, es pro activo</t>
    </r>
    <r>
      <rPr>
        <sz val="14"/>
        <rFont val="Arial"/>
        <family val="2"/>
      </rPr>
      <t xml:space="preserve">
Hace o propone cambios específicos en el sistema o en sus propios métodos de trabajo para conseguir mejoras en el rendimiento.  La mejora debe ser notable y medible, se evidencia a través de resultados concretos y medibles.   Persevera, intenta una y otra vez, optimizando recursos, procurando la satisfacción del cliente y garantizando el retorno de la inversión. </t>
    </r>
  </si>
  <si>
    <r>
      <rPr>
        <b/>
        <sz val="14"/>
        <color indexed="8"/>
        <rFont val="Arial"/>
        <family val="2"/>
      </rPr>
      <t>Realiza bien el trabajo</t>
    </r>
    <r>
      <rPr>
        <sz val="14"/>
        <color indexed="8"/>
        <rFont val="Arial"/>
        <family val="2"/>
      </rPr>
      <t xml:space="preserve">
Se interesa por realizar bien o correctamente su trabajo, expresa frustración ante la ineficacia o pérdida de tiempo, organiza su tiempo adecuadamente, se fija sus propios estándares y comprueba frente a ellos el logro de sus resultados.</t>
    </r>
  </si>
  <si>
    <t>EFICIENCIA</t>
  </si>
  <si>
    <t>ORIENTACIÓN AL LOGRO</t>
  </si>
  <si>
    <t xml:space="preserve">Capacidad de encaminar todos los actos al logro de lo esperado, actuando de manera ágil y sentido de urgencia ante decisiones importantes, necesarias para superar a los competidores  o mejorar la organización
</t>
  </si>
  <si>
    <r>
      <rPr>
        <b/>
        <sz val="14"/>
        <color indexed="8"/>
        <rFont val="Arial"/>
        <family val="2"/>
      </rPr>
      <t xml:space="preserve">Realiza análisis de resultados esperados
</t>
    </r>
    <r>
      <rPr>
        <sz val="14"/>
        <color indexed="8"/>
        <rFont val="Arial"/>
        <family val="2"/>
      </rPr>
      <t>Actúa permanentemente en función de alcanzar y sobrepasar los resultados esperados, determinando e implementando las acciones necesarias y superando las situaciones adversas.</t>
    </r>
  </si>
  <si>
    <r>
      <rPr>
        <b/>
        <sz val="14"/>
        <rFont val="Arial"/>
        <family val="2"/>
      </rPr>
      <t>Se compromete personalmente</t>
    </r>
    <r>
      <rPr>
        <sz val="14"/>
        <rFont val="Arial"/>
        <family val="2"/>
      </rPr>
      <t xml:space="preserve">
Cuando el cliente plantea un problema, se responsabiliza personalmente para resolverlo con rapidez,  sin  presentar pretextos o  excusas frente a él. Se compromete con el cliente para resolver los problemas. </t>
    </r>
  </si>
  <si>
    <r>
      <rPr>
        <b/>
        <sz val="14"/>
        <rFont val="Arial"/>
        <family val="2"/>
      </rPr>
      <t>Responde apropiadamente al cliente.</t>
    </r>
    <r>
      <rPr>
        <sz val="14"/>
        <rFont val="Arial"/>
        <family val="2"/>
      </rPr>
      <t xml:space="preserve">
Responde  a las preguntas, quejas o problemas del cliente.  Mantiene al cliente actualizado sobre la situación de los trámites proyectos/asuntos (pero no indaga sobre los problemas no expresados y menos evidentes del cliente). Da un servicio grato y amable. </t>
    </r>
  </si>
  <si>
    <t>CALIDAD</t>
  </si>
  <si>
    <t>CALIDAD DEL TRABAJO</t>
  </si>
  <si>
    <t>Implica tener amplios conocimientos en los temas del área bajo su responsabilidad. Posee la capacidad de comprender la esencia de los aspectos complejos a todo nivel.</t>
  </si>
  <si>
    <r>
      <rPr>
        <b/>
        <sz val="14"/>
        <rFont val="Arial"/>
        <family val="2"/>
      </rPr>
      <t>Análisis, seguimiento y mejora</t>
    </r>
    <r>
      <rPr>
        <sz val="14"/>
        <rFont val="Arial"/>
        <family val="2"/>
      </rPr>
      <t xml:space="preserve">
Realiza el seguimiento, medición, análisis y mejora, necesarios para demostrar la conformidad de los procesos y del servicio prestado.</t>
    </r>
  </si>
  <si>
    <r>
      <rPr>
        <b/>
        <sz val="14"/>
        <rFont val="Arial"/>
        <family val="2"/>
      </rPr>
      <t>Comprueba su propio trabajo</t>
    </r>
    <r>
      <rPr>
        <sz val="14"/>
        <rFont val="Arial"/>
        <family val="2"/>
      </rPr>
      <t xml:space="preserve">
Revisa y comprueba el contenido de la información del trabajo, para asegurarse que no existan errores. Podría llevar una agenda de trabajo para asegurarse que no quedan actividades pendientes por realizar.</t>
    </r>
  </si>
  <si>
    <r>
      <rPr>
        <b/>
        <sz val="14"/>
        <rFont val="Arial"/>
        <family val="2"/>
      </rPr>
      <t>Demanda claridad y se preocupa por el orden</t>
    </r>
    <r>
      <rPr>
        <sz val="14"/>
        <rFont val="Arial"/>
        <family val="2"/>
      </rPr>
      <t xml:space="preserve">
Quiere que el espacio de trabajo, los roles, las expectativas, las tareas y los datos estén claros, correctos (y a menudo por escrito). Mantiene su espacio de trabajo organizado. </t>
    </r>
  </si>
  <si>
    <t>PARTICIPACIÓN</t>
  </si>
  <si>
    <t>TRABAJO EN EQUIPO</t>
  </si>
  <si>
    <t xml:space="preserve"> Implica establecer relaciones de cooperación  no sólo por las propias responsabilidades sino también por las del resto del equipo de trabajo. </t>
  </si>
  <si>
    <r>
      <rPr>
        <b/>
        <sz val="14"/>
        <rFont val="Arial"/>
        <family val="2"/>
      </rPr>
      <t>Aporta al equipo con sus capacidades.</t>
    </r>
    <r>
      <rPr>
        <sz val="14"/>
        <rFont val="Arial"/>
        <family val="2"/>
      </rPr>
      <t xml:space="preserve"> 
El trabajador logra un alto nivel de desempeño, articulando sus propias funciones con las de sus compañeros de equipo, para así poder llegar a una meta común. Demuestra un fuerte sentido de colaboración para con sus compañeros.</t>
    </r>
  </si>
  <si>
    <r>
      <rPr>
        <b/>
        <sz val="14"/>
        <rFont val="Arial"/>
        <family val="2"/>
      </rPr>
      <t>Anima la cooperación entre distintas áreas o departamentos</t>
    </r>
    <r>
      <rPr>
        <sz val="14"/>
        <rFont val="Arial"/>
        <family val="2"/>
      </rPr>
      <t xml:space="preserve">
Coopera habitualmente y de buen agrado con personas de otros departamentos o áreas de la organización.   Solicita opiniones e ideas de los demás a la hora de tomar decisiones específicas o hacer planes, dándoles importancia y acogiéndolas para mejorar en dichos planes y decisiones.</t>
    </r>
  </si>
  <si>
    <r>
      <rPr>
        <b/>
        <sz val="14"/>
        <rFont val="Arial"/>
        <family val="2"/>
      </rPr>
      <t>Expresa expectativas positivas del equipo. Coopera</t>
    </r>
    <r>
      <rPr>
        <sz val="14"/>
        <rFont val="Arial"/>
        <family val="2"/>
      </rPr>
      <t xml:space="preserve">
Participa  en el grupo, apoyando las decisiones del mismo. Habla bien de los demás miembros del grupo, expresando expectativas positivas respecto a sus habilidades, aportaciones, etc.  Demuestra respeto por el trabajo y las cualidades de los demás.  Valora sinceramente las ideas y experiencias de los demás, mantiene una actitud abierta de aprender de otros.</t>
    </r>
  </si>
  <si>
    <t>EFICACIA</t>
  </si>
  <si>
    <t>APRENDIZAJE CONTINUO</t>
  </si>
  <si>
    <t>Habilidad para buscar y compartir información útil para la resolución de problemas, buscar herramientas, medios o motivos para estar al día y encontrar las formas más convenientes de aplicar los conocimientos al puesto de trabajo. Implica tener predisposición para analizar de forma crítica las acciones llevadas a cabo y dales sentido.</t>
  </si>
  <si>
    <r>
      <rPr>
        <b/>
        <sz val="14"/>
        <color indexed="8"/>
        <rFont val="Arial"/>
        <family val="2"/>
      </rPr>
      <t>Proactividad al aprendizaje.</t>
    </r>
    <r>
      <rPr>
        <sz val="14"/>
        <color indexed="8"/>
        <rFont val="Arial"/>
        <family val="2"/>
      </rPr>
      <t xml:space="preserve">
Mantiene una actitud proactiva hacia el aprendizaje continuo, la actualización permanente y la incorporación de nuevos conocimientos a la institución, tendientes a mejorar las actividades, la gestión y los resultados.</t>
    </r>
  </si>
  <si>
    <r>
      <rPr>
        <b/>
        <sz val="14"/>
        <rFont val="Arial"/>
        <family val="2"/>
      </rPr>
      <t>Utiliza acciones múltiples para persuadir</t>
    </r>
    <r>
      <rPr>
        <sz val="14"/>
        <rFont val="Arial"/>
        <family val="2"/>
      </rPr>
      <t xml:space="preserve">
Elabora varios argumentos o puntos de vista para una presentación o discusión, aún sin tomar en consideración el nivel o los intereses de su interlocutor.  Muestra con claridad argumentos  soportando la solución propuesta y sus beneficios. Presenta dos o más argumentos o puntos de vista en una presentación o discusión. Trata de persuadir de varias maneras.</t>
    </r>
  </si>
  <si>
    <r>
      <rPr>
        <b/>
        <sz val="14"/>
        <rFont val="Arial"/>
        <family val="2"/>
      </rPr>
      <t>Utiliza una única acción para persuadir</t>
    </r>
    <r>
      <rPr>
        <sz val="14"/>
        <rFont val="Arial"/>
        <family val="2"/>
      </rPr>
      <t xml:space="preserve">
Utiliza directamente la persuasión en una discusión o presentación. Se esfuerza para que la presentación genere impacto en su audiencia. Se preocupa por la forma de la presentación para crear una mejor impresión. </t>
    </r>
  </si>
  <si>
    <t>RACIONALIZACIÓN</t>
  </si>
  <si>
    <t>GENERACIÓN DE IDEAS</t>
  </si>
  <si>
    <t>Generar varias formas o alternativas para desarrollar planes, programas, proyectos y solucionar problemas racionalizando recursos.</t>
  </si>
  <si>
    <t>Desarrolla planes, programas o proyectos alternativos para solucionar problemas estratégicos organizacionales.</t>
  </si>
  <si>
    <t>Desarrolla estrategias para la optimización de los recursos humanos, materiales y económicos.</t>
  </si>
  <si>
    <t>Identifica procedimientos alternativos para apoyar en la entrega de productos o servicios a los clientes usuarios.</t>
  </si>
  <si>
    <t>LEALTAD</t>
  </si>
  <si>
    <t>COMPROMISO CON LA INSTITUCIÓN</t>
  </si>
  <si>
    <t>Es la capacidad y voluntad de sentir como propios los objetivos de la organización. Apoyar a instrumentar decisiones comprometiéndose por completo con la misión, visión y estrategia de la Organización.</t>
  </si>
  <si>
    <r>
      <rPr>
        <b/>
        <sz val="14"/>
        <rFont val="Arial"/>
        <family val="2"/>
      </rPr>
      <t xml:space="preserve">Hace concesiones profesionales o personales en favor de la Institución. </t>
    </r>
    <r>
      <rPr>
        <sz val="14"/>
        <rFont val="Arial"/>
        <family val="2"/>
      </rPr>
      <t xml:space="preserve">
Antepone las necesidades de la organización a las propias,  apoya las decisiones que beneficia a toda la institución aunque vayan en contra de sus intereses a corto plazo.  Muestra un total compromiso con el logro de los objetivos institucionales. </t>
    </r>
  </si>
  <si>
    <r>
      <rPr>
        <b/>
        <sz val="14"/>
        <rFont val="Arial"/>
        <family val="2"/>
      </rPr>
      <t>Apoya a la Institución</t>
    </r>
    <r>
      <rPr>
        <sz val="14"/>
        <rFont val="Arial"/>
        <family val="2"/>
      </rPr>
      <t xml:space="preserve">
Se identifica con la misión y objetivos de la organización. Toma decisiones y ajusta sus prioridades a las necesidades de la organización.  Coopera con los demás en el logro de los objetivos institucionales. </t>
    </r>
    <r>
      <rPr>
        <sz val="10"/>
        <color indexed="10"/>
        <rFont val="Arial"/>
        <family val="2"/>
      </rPr>
      <t/>
    </r>
  </si>
  <si>
    <r>
      <rPr>
        <b/>
        <sz val="14"/>
        <rFont val="Arial"/>
        <family val="2"/>
      </rPr>
      <t>Es leal con la Institución</t>
    </r>
    <r>
      <rPr>
        <sz val="14"/>
        <rFont val="Arial"/>
        <family val="2"/>
      </rPr>
      <t xml:space="preserve">
Respeta y acepta lo que la autoridad considera importante.  Respeta los valores y las normas de la organización. Puede expresar lazos afectivos con la institución, preocupación acerca de la imagen de ésta.  Si es necesario lleva a cabo algún esfuerzo extra para realizar lo que se espera de él. </t>
    </r>
  </si>
  <si>
    <t>RESPONSABILIDAD</t>
  </si>
  <si>
    <t>INTEGRIDAD - COHERENCIA</t>
  </si>
  <si>
    <t>Es actuar en consonancia con lo que cada uno considera importante. Incluye el comunicar las intenciones, ideas y sentimientos abierta y directamente, y estar dispuesto a actuar honestamente incluso en situaciones difíciles.</t>
  </si>
  <si>
    <r>
      <rPr>
        <b/>
        <sz val="14"/>
        <rFont val="Arial"/>
        <family val="2"/>
      </rPr>
      <t>Actúa íntegramente</t>
    </r>
    <r>
      <rPr>
        <sz val="14"/>
        <rFont val="Arial"/>
        <family val="2"/>
      </rPr>
      <t xml:space="preserve">
Se asegura de señalar tanto las ventajas como los inconvenientes de un  trato o negociación en situaciones que representan un riesgo inminente para la otra persona en caso de desconocerlo. Es coherente con sus acciones posee firmeza y postura. Insta a otros en posiciones superiores a que actúen de forma íntegra. Basa sus decisiones en el cumplimiento de las normativas institucionales.</t>
    </r>
  </si>
  <si>
    <r>
      <rPr>
        <b/>
        <sz val="14"/>
        <rFont val="Arial"/>
        <family val="2"/>
      </rPr>
      <t>Actúa rectamente aunque no sea fácil</t>
    </r>
    <r>
      <rPr>
        <sz val="14"/>
        <rFont val="Arial"/>
        <family val="2"/>
      </rPr>
      <t xml:space="preserve">
Es honesto, franco, y transparente en las relaciones interpersonales.
</t>
    </r>
  </si>
  <si>
    <r>
      <rPr>
        <b/>
        <sz val="14"/>
        <rFont val="Arial"/>
        <family val="2"/>
      </rPr>
      <t>Actúa rectamente</t>
    </r>
    <r>
      <rPr>
        <sz val="14"/>
        <rFont val="Arial"/>
        <family val="2"/>
      </rPr>
      <t xml:space="preserve">
Trata confidencialmente la información relacionada con la institución o con el cliente. Se siente orgulloso de ser confiable. Es honesto con los demás. Lleva a cabo acciones que son consistentes con sus valores y creencias. Admite haber cometido un error. Observa las normativas institucionales.</t>
    </r>
  </si>
  <si>
    <t>SOLIDARIDAD</t>
  </si>
  <si>
    <t>PERCEPCIÓN SOCIAL</t>
  </si>
  <si>
    <r>
      <rPr>
        <b/>
        <sz val="14"/>
        <rFont val="Arial"/>
        <family val="2"/>
      </rPr>
      <t>Comprende y es solidario con las personas.</t>
    </r>
    <r>
      <rPr>
        <sz val="14"/>
        <rFont val="Arial"/>
        <family val="2"/>
      </rPr>
      <t xml:space="preserve">
Identifica la manera en cómo un cambio de leyes o de situaciones distintas afectará a las personas de una unidad u organización.</t>
    </r>
  </si>
  <si>
    <t>Identifica situaciones que pueden alterar el desenvolvimiento normal de los colaboradores de una unidad o proceso organizacional. Implica la habilidad de observar y aprovechar los comportamientos de los colaboradores y compañeros.</t>
  </si>
  <si>
    <t xml:space="preserve">Identifica cómo una discusión entre los miembros de un equipo de trabajo podría alterar el trabajo del día. </t>
  </si>
  <si>
    <t>APRENDIZAJE ACTIVO</t>
  </si>
  <si>
    <t>OPERACIÓN Y CONTROL</t>
  </si>
  <si>
    <t>Opera los sistemas informáticos, redes y otros e implementa los ajustes para solucionar fallas en la operación de los mismos.</t>
  </si>
  <si>
    <t>PENSAMIENTO ANALÍTICO</t>
  </si>
  <si>
    <t xml:space="preserve">Establece relaciones causales sencillas para descomponer  los problemas o situaciones en partes. Identifica los pros y los contras de las decisiones. Analiza información  sencilla. </t>
  </si>
  <si>
    <t>ORGANIZACIÓN DE LA INFORMACIÓN</t>
  </si>
  <si>
    <t xml:space="preserve">Clasifica y captura información técnica para consolidarlos. </t>
  </si>
  <si>
    <t>PENSAMIENTO CONCEPTUAL</t>
  </si>
  <si>
    <t>Analiza situaciones presentes utilizando los conocimientos teóricos o adquiridos con la experiencia. Utiliza y adapta los conceptos o principios adquiridos  para solucionar problemas en la ejecución de programas, proyectos y otros.</t>
  </si>
  <si>
    <t>PENSAMIENTO CRÍTICO</t>
  </si>
  <si>
    <t xml:space="preserve">Elabora reportes jurídicos, técnicos o administrativos  aplicando el análisis y la lógica. </t>
  </si>
  <si>
    <t>RECOPILACIÓN DE INFORMACIÓN</t>
  </si>
  <si>
    <t>Realiza un trabajo sistemático en un determinado lapso de tiempo para obtener la máxima y mejor información posible de todas las fuentes disponibles. (Obtiene información en periódicos, bases de datos, estudios técnicos etc.)</t>
  </si>
  <si>
    <t>IDENTIFICACIÓN DE PROBLEMAS</t>
  </si>
  <si>
    <t>Identifica los problemas en la entrega de los productos o servicios que genera la unidad o proceso; determina posibles soluciones.</t>
  </si>
  <si>
    <t>ADMINISTRACIÓN DEL TIEMPO</t>
  </si>
  <si>
    <t>Organiza su tiempo en función de prioridades, estableciendo un cronograma para atender cada una de las responsabilidades que le han delegado</t>
  </si>
  <si>
    <t>HABILIDAD ANALÍTICA 
(ANÁLIISIS DE PRIORIDAD, CRITERIO LÓGICO,SENTIDO COMÚN)</t>
  </si>
  <si>
    <t>Reconoce la información significativa, busca y coordina los datos relevantes para el desarrollo de programas y proyectos.</t>
  </si>
  <si>
    <t>INSTRUCCIÓN</t>
  </si>
  <si>
    <t xml:space="preserve">Instruye sobre procedimientos técnicos, legales o administrativos a los compañeros de la unidad o proceso </t>
  </si>
  <si>
    <t>ANÁLISIS DE OPERACIONES</t>
  </si>
  <si>
    <t>Sugerir cambios en un programa de computación para que su uso resulte más fácil al usuario.</t>
  </si>
  <si>
    <t>BÚSQUEDA DE INFORMACIÓN</t>
  </si>
  <si>
    <t>Realiza un trabajo sistemático en un determinado lapso para obtener la máxima y mejor información posible de todas las fuentes disponibles.</t>
  </si>
  <si>
    <t>JUICIO Y TOMA DE DECISIONES</t>
  </si>
  <si>
    <t>Toma decisiones de complejidad media sobre la base de sus conocimientos, de los productos o servicios de la unidad o proceso organizacional, y de la experiencia previa.</t>
  </si>
  <si>
    <t>COMPRENSIÓN LECTORA</t>
  </si>
  <si>
    <t>Lee y comprende documentos de complejidad media, y posteriormente presenta informes.</t>
  </si>
  <si>
    <t>MANEJO DE RECURSOS MATERIALES</t>
  </si>
  <si>
    <t>Determina las necesidades de recursos materiales de la institución y controla el uso de los mismos.</t>
  </si>
  <si>
    <t>MANEJO DE RECURSOS HUMANOS</t>
  </si>
  <si>
    <t>Utiliza herramientas existentes o nuevas en la organización para el desarrollo de los colaboradores en función de las estrategias de la organización. Promueve acciones de desarrollo.</t>
  </si>
  <si>
    <t>DESTREZA MATEMÁTICA</t>
  </si>
  <si>
    <t xml:space="preserve">Utiliza las  matemáticas para realizar cálculos de complejidad media. (Ejemplo liquidaciones, conciliaciones bancarias, etc.) </t>
  </si>
  <si>
    <t>INSPECCIÓN DE PRODUCTOS O SERVICIOS</t>
  </si>
  <si>
    <t>Realiza el control de calidad de los informes técnicos, legales o administrativos para detectar errores. Incluye proponer ajustes.</t>
  </si>
  <si>
    <t>ASERTIVIDAD</t>
  </si>
  <si>
    <t>ORIENTACIÓN/ASESORAMIENTO</t>
  </si>
  <si>
    <t>Ofrece guías a equipos de trabajo para el desarrollo de planes, programas y otros.</t>
  </si>
  <si>
    <t>Generalmente aborda los conflictos con seguridad y tranquilidad. Elige el vocabulario, momento y lugar adecuado para expresar sus opiniones</t>
  </si>
  <si>
    <t>UNIDAD/PROCESO:</t>
  </si>
  <si>
    <t>PARCIAL</t>
  </si>
  <si>
    <t>Monitoreo y control de la eficiencia en el desempeño</t>
  </si>
  <si>
    <t>Satisfacción de clientes internos (por unidad)</t>
  </si>
  <si>
    <t>Totalmente de acuerdo</t>
  </si>
  <si>
    <t>De acuerdo</t>
  </si>
  <si>
    <t>Indiferente</t>
  </si>
  <si>
    <t>En desacuerdo</t>
  </si>
  <si>
    <t>Totalmente en desacuerdo</t>
  </si>
  <si>
    <t>Satisfacción de clientes externos (por institución)</t>
  </si>
  <si>
    <t>Cumplimiento de  normas internas (reducción) -</t>
  </si>
  <si>
    <t>PUESTO INSTITUCIONAL</t>
  </si>
  <si>
    <t>ROL DE PUESTO</t>
  </si>
  <si>
    <t>ALTA</t>
  </si>
  <si>
    <t>BAJA</t>
  </si>
  <si>
    <t xml:space="preserve">MEDIA </t>
  </si>
  <si>
    <t>CALIFICACION</t>
  </si>
  <si>
    <t>EVALUACION DEL DESEMPEÑO</t>
  </si>
  <si>
    <t>#</t>
  </si>
  <si>
    <t>COMENTARIOS</t>
  </si>
  <si>
    <t>VISIÓN INSTITUCIONAL</t>
  </si>
  <si>
    <t>PENSAMIENTO ESTRATÉGICO</t>
  </si>
  <si>
    <t>CAPACIDAS DE GESTIÓN</t>
  </si>
  <si>
    <t>CONTROL DIRECTIVO</t>
  </si>
  <si>
    <t>NEGOCIACIÓN</t>
  </si>
  <si>
    <t>RECOPILACIÓN DE LA INFORMACIÓN</t>
  </si>
  <si>
    <t>COMPRESIÓN LECTORA</t>
  </si>
  <si>
    <t>INSPECCIÓN DE PRDUCTOS O SERVICIOS</t>
  </si>
  <si>
    <t>Capacidad para anticiparse a las necesidades futuras con criterios estratégicos, simulando nuevos escenarios de actuación en mercados y productos, formulando los pasos a seguir a medio y largo plazo, con objeto de encontrar oportunidades de negocio que supongan para la institución una ventaja competitiva.</t>
  </si>
  <si>
    <t>Formula y aplica estrategias para la institución del tiempo, y así elaborar productos y servicios, con la finalidad de alcanzar las metas de su área, en función de los objetivos institucionales de corto y mediano plazo</t>
  </si>
  <si>
    <t>Es la habilidad para comprender rápidamente los cambios del entorno, con el propósito de identificar acciones estratégicas. Incluye la capacidad para saber cuándo hay que mejorar planes, programas y proyectos.</t>
  </si>
  <si>
    <t xml:space="preserve">Comprende rápidamente los cambios del entorno, las oportunidades del medio, las amenazas competitivas y las fortalezas y debilidades de su propia institución e identifica la mejor respuesta estratégica. </t>
  </si>
  <si>
    <t>Capacidad para establecer objetivos y prioridades, seleccionando y distribuyendo eficazmente tareas y recursos, realizando seguimiento de la evolución en la ejecución y actuando ante las posibles desviaciones que tengan lugar con respecto a lo planificado.</t>
  </si>
  <si>
    <t>Marca de forma clara y específica las prioridades, objetivos y tareas a realizar, teniendo en cuenta la distribución y uso eficaz de los recursos disponibles.</t>
  </si>
  <si>
    <t>Capacidad para establecer mecanismos de supervisión, comprobación y regulación para un correcto seguimiento de los procesos.</t>
  </si>
  <si>
    <t>Supervisa y controla de manera proactiva, estableciendo estándares y solicitando rendimientos altos, del mismo modo insiste en el cumplimiento de las órdenes o peticiones.</t>
  </si>
  <si>
    <t>Capacidad para crear un ambiente propicio para la colaboración y lograr compromisos duraderos que fortalezcan las relaciones humanas. Capacidad para dirigir o controlar una discusión, planificando alternativas para negociar los mejores acuerdos. Se centra en el problema y no en la persona.</t>
  </si>
  <si>
    <t>Llega a acuerdos satisfactorios para todos y es asignado por otros para colaborar en estas situaciones. Utiliza herramientas y metodologías para diseñar y preparar la estrategia de cada negociación.</t>
  </si>
  <si>
    <t>Motiva, desarrolla y dirige personal mientras trabajan, e identifica los mejores para la realización de un trabajo.</t>
  </si>
  <si>
    <t>Realiza una proyección de posibles necesidades de recursos humanos considerando distintos escenarios a largo plazo. Tiene un papel activo en la definición de las políticas en función del análisis estratégico.</t>
  </si>
  <si>
    <t>Capacidad para declarar en forma oportuna y con honestidad lo que se piensa y siente, cuidando la relación con los otros.</t>
  </si>
  <si>
    <t xml:space="preserve">Muestra facilidad para relacionarse con su equipo de trabajo y es consiente de la capacidad de comprender la repercusión de sus acciones sobre el éxito de las acciones de los demás. </t>
  </si>
  <si>
    <t>Ofrecer guías / sugerencias a los demás para que tomen decisiones.</t>
  </si>
  <si>
    <t>Asesora a las autoridades de la institución en materia de su competencia, generando políticas y estrategias que permitan tomar decisiones acertadas.</t>
  </si>
  <si>
    <t>Realiza trabajos de investigación y comparte con sus compañeros. Brinda sus conocimientos y experiencias, actuando como agente de cambio y propagador de nuevas ideas y tecnologías.</t>
  </si>
  <si>
    <t>Operar y controlar el funcionamiento y manejo de equipos,  sistemas, redes y otros.</t>
  </si>
  <si>
    <t>Controla la operación de los sistemas informáticos implementados en la institución. Establece ajustes a las fallas que presenten los sistemas</t>
  </si>
  <si>
    <t xml:space="preserve">Analizar o descomponer información y detectar tendencias, patrones, relaciones, causas, efectos, etc.                                     </t>
  </si>
  <si>
    <t xml:space="preserve"> Realiza análisis extremadamente complejos, organizando y  secuenciando  un problema o situación, estableciendo causas de hecho, o varias consecuencias de acción. Anticipa los obstáculos y planifica los siguientes pasos.</t>
  </si>
  <si>
    <t>Encontrar formas de estructurar o clasificar distintos niveles de información.</t>
  </si>
  <si>
    <t>Define niveles de información para la gestión de una unidad o proceso.</t>
  </si>
  <si>
    <t>Aplicar o crear nuevos conceptos para la solución de problemas complejos, así como para el desarrollo de proyectos, planes organizacionales y otros. Incluye la utilización de razonamiento creativo, inductivo o conceptual.</t>
  </si>
  <si>
    <t>Desarrolla conceptos nuevos para solucionar conflictos o para el desarrollo de proyectos, planes organizacionales y otros . Hace que las situaciones o ideas complejas estén claras, sean simples y comprensibles. Integra ideas, datos clave y observaciones, presentándolos en forma clara y útil.</t>
  </si>
  <si>
    <t xml:space="preserve">Utilizar la lógica y el análisis para identificar la fortaleza o debilidad de enfoques o proposiciones. </t>
  </si>
  <si>
    <t>Analiza,  determina y cuestiona la viabilidad de aplicación de leyes, reglamentos, normas, sistemas  y otros, aplicando la lógica</t>
  </si>
  <si>
    <t>Conocer cómo localizar e identificar información esencial.</t>
  </si>
  <si>
    <t>Pone en marcha personalmente sistemas o prácticas que permiten recoger información esencial de forma habitual (ejemplo reuniones informales periódicas). Analiza la información recopilada.</t>
  </si>
  <si>
    <t>Identificar la naturaleza de un problema.</t>
  </si>
  <si>
    <t xml:space="preserve">Identifica los problemas que impiden el cumplimiento de los objetivos y metas planteados en el plan operativo institucional y redefine las estrategias. </t>
  </si>
  <si>
    <t>Capacidad para establecer con criterio, prioridades a la hora de ejecutar esquemas, basándose en la visión proyectada para planificar estrategias que minimicen el tiempo de la actividad y optimicen el desarrollo de las tareas.</t>
  </si>
  <si>
    <t xml:space="preserve">Organiza su tiempo en función de la administración de actividades y recursos que tiene a su cargo  </t>
  </si>
  <si>
    <t>Es la capacidad de reconocer la información significativa, buscar y coordinar los datos relevantes. Se puede incluir aquí la habilidad para analizar y presentar datos financieros y estadísticos y para establecer conexiones relevantes entre datos numéricos.</t>
  </si>
  <si>
    <t xml:space="preserve">Realiza análisis lógicos para identificar los problemas fundamentales de la organización. </t>
  </si>
  <si>
    <t>Enseñar a otros cómo realizar alguna actividad.</t>
  </si>
  <si>
    <t>Capacita a los colaboradores y compañeros de la institución</t>
  </si>
  <si>
    <t>Analizar demandas y requerimientos de producto o servicio  para crear un diseño.</t>
  </si>
  <si>
    <t>Identificar el sistema de control requerido por una nueva unidad organizacional.</t>
  </si>
  <si>
    <t>Es la inquietud y la curiosidad constante por saber más sobre las cosas, los hechos o las personas. Implica buscar información más allá de las preguntas rutinarias o de lo requerido en el puesto. Puede implicar el análisis profundo o el pedido de una información concreta, la resolución de discrepancias haciendo una serie de preguntas o la búsqueda de información variada sin un objetivo concreto, una información que puede resultar útil en el futuro.</t>
  </si>
  <si>
    <t>Pone en marcha personalmente sistemas o prácticas que permiten recoger información de forma habitual (por ejemplo, reuniones informales periódicas, lectura de ciertas publicaciones, etc.). Hace que otras personas recojan información de forma habitual y se la proporcionen.</t>
  </si>
  <si>
    <t>JUICIO Y TOMA DE DESICIONES</t>
  </si>
  <si>
    <t>Es la capacidad de valorar las ventajas y desventajas  de una acción potencial.</t>
  </si>
  <si>
    <t>Toma decisiones de complejidad alta sobre la base de la misión y objetivos de la institución, y de la satisfacción del problema del cliente. Idea soluciones a problemáticas futuras de la institución.</t>
  </si>
  <si>
    <t>Comprende oraciones y párrafos escritos en documentos de trabajo.</t>
  </si>
  <si>
    <t xml:space="preserve">Lee y comprende documentos de alta complejidad. Elabora propuestas de solución o mejoramiento sobre la base del nivel de comprensión  </t>
  </si>
  <si>
    <t>Obtener y cuidar el uso apropiado de equipos, locales, accesorios y materiales necesarios para realizar ciertas actividades.</t>
  </si>
  <si>
    <t>Evalúa los contratos de provisión de recursos materiales para la institución.</t>
  </si>
  <si>
    <t>Inspeccionar y evaluar la calidad de los productos o servicios.</t>
  </si>
  <si>
    <t>Establece procedimientos de control de calidad para los productos o servicios que genera la institución.</t>
  </si>
  <si>
    <t>Utilizar las matemáticas para ejecutar actividades y solucionar problemas.</t>
  </si>
  <si>
    <t xml:space="preserve">Desarrolla un modelo matemático para simular y resolver  problemas. </t>
  </si>
  <si>
    <t>DIRECTIVOS</t>
  </si>
  <si>
    <t xml:space="preserve">COMPETENCIAS TÉCNICAS </t>
  </si>
  <si>
    <t>EJECUTOR, TECNICO,ADMINISTRATIVO DE PROCESO</t>
  </si>
  <si>
    <t>CONOCIMIENTOS ESPECIFICOS</t>
  </si>
  <si>
    <t>NÚMERO DE CEDULA:</t>
  </si>
  <si>
    <t>Fecha:</t>
  </si>
  <si>
    <t xml:space="preserve">Versión: </t>
  </si>
  <si>
    <t xml:space="preserve">Página: </t>
  </si>
  <si>
    <t xml:space="preserve">Código: </t>
  </si>
  <si>
    <t>01</t>
  </si>
  <si>
    <t>1   de 1</t>
  </si>
  <si>
    <t>PUNTAJE EVALUACION*</t>
  </si>
  <si>
    <t>EXCELENTE</t>
  </si>
  <si>
    <t>MUY BUENO</t>
  </si>
  <si>
    <t>SATISFACTORIO</t>
  </si>
  <si>
    <t>REGULAR</t>
  </si>
  <si>
    <t>INSUFICIENTE</t>
  </si>
  <si>
    <t>ASIGNACIÓN DE RESPONSABILIDADES</t>
  </si>
  <si>
    <t>EVALUACION DE LA CALIDAD Y OPORTUNIDAD DE LOS PRODUCTOS ENTREGADOS</t>
  </si>
  <si>
    <t>CONSOLIDADO DE EVALUACION DEL DESEMPEÑO</t>
  </si>
  <si>
    <t>EVALUACION DE RENDIMIENTO INDIVIDUAL</t>
  </si>
  <si>
    <t>PUESTO INSTITUCIONAL:</t>
  </si>
  <si>
    <t>ROL DEL PUESTO:</t>
  </si>
  <si>
    <t>COMPETENCIAS TECNICAS</t>
  </si>
  <si>
    <t>EVALUACION</t>
  </si>
  <si>
    <t>3. NIVEL DE SATISFACCION USUARIOS INTERNOS</t>
  </si>
  <si>
    <t>2.-</t>
  </si>
  <si>
    <t>4. NIVEL DE SATISFACCION USUARIOS  EXTERNOS</t>
  </si>
  <si>
    <t>USUARIO EXTERNO</t>
  </si>
  <si>
    <t>CALIFICACIÓN INSTITUCIONAL</t>
  </si>
  <si>
    <t xml:space="preserve">% </t>
  </si>
  <si>
    <t>RESULTADOS DE LA EVALUACIÓN</t>
  </si>
  <si>
    <t>FACTORES</t>
  </si>
  <si>
    <t>CALIFICACIÓN  ALCANZADA</t>
  </si>
  <si>
    <t>EVALUACIÓN CUALITATIVA</t>
  </si>
  <si>
    <t xml:space="preserve">1.- </t>
  </si>
  <si>
    <t>MONITOREO Y CONTROL DE LA EFICIENCIA EN EL DESEMPEÑO</t>
  </si>
  <si>
    <t xml:space="preserve">3.- </t>
  </si>
  <si>
    <t>NIVEL DE SATISFACCION DE USUARIOS INTERNOS</t>
  </si>
  <si>
    <t>&lt;</t>
  </si>
  <si>
    <t>4,-</t>
  </si>
  <si>
    <t>NIVEL DE SATISFACCION DE USUARIOS EXTERNOS</t>
  </si>
  <si>
    <t>EVALUADOR/A</t>
  </si>
  <si>
    <t>NOMBRE:</t>
  </si>
  <si>
    <t>2. EVALUACIÓN DE CONOCIMIENTOS, COMPETENCIAS Y PRODUCTOS ENTREGADOS</t>
  </si>
  <si>
    <t xml:space="preserve">CONOCIMIENTOS </t>
  </si>
  <si>
    <t>CALIFICACIÓN DE LA UNIDAD</t>
  </si>
  <si>
    <t>USUARIO INTERNO</t>
  </si>
  <si>
    <t>5. CUMPLIMIENTO DE NORMAS INTERNAS</t>
  </si>
  <si>
    <t>N/A</t>
  </si>
  <si>
    <t>METAS GPR</t>
  </si>
  <si>
    <t xml:space="preserve">CALIFICACION </t>
  </si>
  <si>
    <t>SANCIONES</t>
  </si>
  <si>
    <t>5.-</t>
  </si>
  <si>
    <t>GPR</t>
  </si>
  <si>
    <t>Sobresaliente</t>
  </si>
  <si>
    <t>Muy Bueno</t>
  </si>
  <si>
    <t>Bueno</t>
  </si>
  <si>
    <t>S</t>
  </si>
  <si>
    <t>MB</t>
  </si>
  <si>
    <t>B</t>
  </si>
  <si>
    <t>R</t>
  </si>
  <si>
    <t>I</t>
  </si>
  <si>
    <t>Altamente Desarrollada</t>
  </si>
  <si>
    <t>Desarrollada</t>
  </si>
  <si>
    <t>Medianamente Desarrollada</t>
  </si>
  <si>
    <t>Poco Desarrollada</t>
  </si>
  <si>
    <t>No desarrollada</t>
  </si>
  <si>
    <t>D</t>
  </si>
  <si>
    <t>MD</t>
  </si>
  <si>
    <t>PD</t>
  </si>
  <si>
    <t>ND</t>
  </si>
  <si>
    <t>AD</t>
  </si>
  <si>
    <t>Siempre</t>
  </si>
  <si>
    <t>Suficiente</t>
  </si>
  <si>
    <t>Mala</t>
  </si>
  <si>
    <t>Muy buena</t>
  </si>
  <si>
    <t>Antes del tiempo previsto</t>
  </si>
  <si>
    <t>En el tiempo previsto</t>
  </si>
  <si>
    <t>Despues del tiempo previsto</t>
  </si>
  <si>
    <t>AAA</t>
  </si>
  <si>
    <t>BBB</t>
  </si>
  <si>
    <t>CCC</t>
  </si>
  <si>
    <t>A1</t>
  </si>
  <si>
    <t>B1</t>
  </si>
  <si>
    <t>C1</t>
  </si>
  <si>
    <t>D1</t>
  </si>
  <si>
    <t>EJECUTOR DE PROCESOS DE APOYO</t>
  </si>
  <si>
    <t>ASISTENCIA TÉCNICO-ADMINISTRATIVA</t>
  </si>
  <si>
    <t>DPNSP</t>
  </si>
  <si>
    <t xml:space="preserve">TOTAL EVALUACIÓN </t>
  </si>
  <si>
    <t>SANCIONES ADMINISTRATIVAS (-)</t>
  </si>
  <si>
    <t>ANALISTA DE POLITICAS Y NORMAS DEL SERVICIO PÚBLICO</t>
  </si>
  <si>
    <t>MINISTERIO DEL TRABAJO</t>
  </si>
  <si>
    <t>Frecuentemente</t>
  </si>
  <si>
    <t>Alguna vez</t>
  </si>
  <si>
    <t xml:space="preserve">Rara vez </t>
  </si>
  <si>
    <t>Nunca</t>
  </si>
  <si>
    <t>F</t>
  </si>
  <si>
    <t>AV</t>
  </si>
  <si>
    <t>RV</t>
  </si>
  <si>
    <t>N</t>
  </si>
  <si>
    <t>*Parametros de evaluación para la calificación del cumplimiento de las responsabilidades asignadas</t>
  </si>
  <si>
    <t>1.ÍNDICE DE GESTIÓN ESTRATÉGICA</t>
  </si>
  <si>
    <t>*Parametros de evaluación para las competencias conductuales</t>
  </si>
  <si>
    <t>*Parametros de evaluación para las competencias técnicas</t>
  </si>
  <si>
    <t>PERFIL DEL PUESTO</t>
  </si>
  <si>
    <t>RODRÍGUEZ RODRÍGUEZ JUAN RAMÓN</t>
  </si>
  <si>
    <t>SERVICIO</t>
  </si>
  <si>
    <t>ADMINISTRATIVO</t>
  </si>
  <si>
    <t>TÉCNICO</t>
  </si>
  <si>
    <t>EJECUCIÓN DE PROCESOS DE APOYO</t>
  </si>
  <si>
    <t>EJECUCIÓN Y SUPERVISIÓN DE PROCESOS</t>
  </si>
  <si>
    <t>EJECUCIÓN Y COORDINACIÓN DE PROCESOS</t>
  </si>
  <si>
    <t>EJECUCIÓN DE PROCESOS</t>
  </si>
  <si>
    <t>PRODUCTO / SERVICIO</t>
  </si>
  <si>
    <t xml:space="preserve"> </t>
  </si>
  <si>
    <t>*Parametros de evaluación para la calificación de conocimientos específicos</t>
  </si>
  <si>
    <t>Buena</t>
  </si>
  <si>
    <t>DENOMINACIÓN DE LA COMPETENCIA</t>
  </si>
  <si>
    <t>NIVEL</t>
  </si>
  <si>
    <t>Desarrollo estratégico del Talento Humano</t>
  </si>
  <si>
    <t xml:space="preserve">Es la capacidad para dirigir, analizar y evaluar el desempeño actual y potencial de los colaboradores y definir e implementar acciones de desarrollo para las personas y equipos en el marco de las estrategias de la organización, adoptando un rol de facilitador y guía </t>
  </si>
  <si>
    <t>Alto</t>
  </si>
  <si>
    <t>Medio</t>
  </si>
  <si>
    <t>Bajo</t>
  </si>
  <si>
    <t>Aplica las herramientas de desarrollo disponibles. Define acciones para el desarrollo de las competencias críticas. Esporádicamente hace un seguimiento de las mismas.</t>
  </si>
  <si>
    <t>Orientación / Asesoramiento</t>
  </si>
  <si>
    <t>Orienta a un compañero en la forma de realizar ciertas actividades de complejidad baja.</t>
  </si>
  <si>
    <t>Pensamiento Estratégico</t>
  </si>
  <si>
    <t>Comprende rápidamente los cambios del entorno, las oportunidades, amenazas, fortalezas y debilidades de su organización / unidad o proceso/ proyecto y establece directrices estratégicas para la aprobación de planes, programas y otros.</t>
  </si>
  <si>
    <t>Comprende los cambios del entorno y esta en la capacidad de proponer planes  y programas de mejoramiento continuo.</t>
  </si>
  <si>
    <t>Puede adecuarse a los cambios y participa en el desarrollo de planes y  programas de mejoramiento continuo.</t>
  </si>
  <si>
    <t>Planificación y Gestión</t>
  </si>
  <si>
    <t>Es la capacidad de determinar eficazmente las metas y prioridades de sus planes o proyectos, estipulando la acción, los plazos y los recursos requeridos. Incluye la instrumentación de mecanismos de seguimiento y verificación de la información.</t>
  </si>
  <si>
    <t xml:space="preserve">Anticipa los puntos críticos de una situación o problema, desarrollando estrategias a largo plazo, acciones de control,  mecanismos de coordinación y  verificando información para la aprobación de diferentes proyectos, programas y otros. Es capaz de administrar simultáneamente diversos proyectos complejos.  </t>
  </si>
  <si>
    <t>Es capaz de administrar simultáneamente diversos proyectos de complejidad media, estableciendo estrategias de corto y mediano plazo, mecanismos de coordinación y control de la información.</t>
  </si>
  <si>
    <t>Establece objetivos y plazos para la realización de las tareas o actividades, define prioridades, controlando la calidad del trabajo y verificando la información para asegurarse de que se han ejecutado las acciones previstas.</t>
  </si>
  <si>
    <t>Generación de Ideas</t>
  </si>
  <si>
    <t>Generar varias formas o alternativas para desarrollar planes, programas, proyectos y solucionar problemas.</t>
  </si>
  <si>
    <t>Monitoreo y Control</t>
  </si>
  <si>
    <t>Evaluar cuan bien está algo o alguien aprendiendo o haciendo algo.</t>
  </si>
  <si>
    <t xml:space="preserve">Desarrolla mecanismos de monitoreo y  control de la eficiencia, eficacia y productividad organizacional. </t>
  </si>
  <si>
    <t xml:space="preserve">Monitorea el progreso de los planes y proyectos de la unidad administrativa y asegura el cumplimiento de los mismos. </t>
  </si>
  <si>
    <t>Analiza y corrige documentos.</t>
  </si>
  <si>
    <t>Pensamiento Conceptual</t>
  </si>
  <si>
    <t xml:space="preserve">Analiza situaciones presentes utilizando los conocimientos teóricos o adquiridos con la experiencia. Utiliza y adapta los conceptos o principios adquiridos  para solucionar problemas en la ejecución de programas, proyectos y otros. </t>
  </si>
  <si>
    <t xml:space="preserve">Utiliza conceptos básicos, sentido común y la experiencias vividas en la solución de problemas inherentes al desarrollo de las actividades del puesto. </t>
  </si>
  <si>
    <t>Habilidad Analítica 
(análisis de prioridad, criterio lógico, sentido común)</t>
  </si>
  <si>
    <t xml:space="preserve">Presenta datos estadísticos y/o financieros. </t>
  </si>
  <si>
    <t>Organización de la Información</t>
  </si>
  <si>
    <t xml:space="preserve">Define niveles de información para la gestión de una unidad o proceso.  </t>
  </si>
  <si>
    <t>Clasifica documentos para su registro.</t>
  </si>
  <si>
    <t>Recopilación de Información</t>
  </si>
  <si>
    <t xml:space="preserve">Busca información con un objetivo concreto a través de preguntas rutinarias. </t>
  </si>
  <si>
    <t>Manejo de Recursos Materiales</t>
  </si>
  <si>
    <t xml:space="preserve">Provee y maneja recursos materiales para las distintas unidades o  procesos organizacionales, así como para determinados eventos. </t>
  </si>
  <si>
    <t>Pensamiento Crítico</t>
  </si>
  <si>
    <t xml:space="preserve">Analiza,  determina y cuestiona la viabilidad de aplicación de leyes, reglamentos, normas, sistemas  y otros, aplicando la lógica. </t>
  </si>
  <si>
    <t>Discrimina y prioriza entre las actividades asignadas aplicando la lógica.</t>
  </si>
  <si>
    <t>Pensamiento Analítico</t>
  </si>
  <si>
    <t>Realiza una lista de asuntos a tratar asignando un orden o prioridad determinados. Establece prioridades en las actividades que realiza.</t>
  </si>
  <si>
    <t>Identificación de Problemas</t>
  </si>
  <si>
    <t>Compara información sencilla para identificar problemas.</t>
  </si>
  <si>
    <t>Percepción de Sistemas y Entorno</t>
  </si>
  <si>
    <t>Determinar cuándo han ocurrido cambios importantes en un sistema organizacional o cuándo ocurrirán.</t>
  </si>
  <si>
    <t>Identifica la manera en cómo un cambio de leyes o de situaciones distintas afectará a la organización.</t>
  </si>
  <si>
    <t>Organización de Sistemas</t>
  </si>
  <si>
    <t>Diseñar o rediseñar tareas, estructuras y flujos de trabajo.</t>
  </si>
  <si>
    <t>Diseña o rediseña la estructura, los procesos organizacionales y las atribuciones y responsabilidades de los puestos de trabajo.</t>
  </si>
  <si>
    <t>Diseña o rediseña los procesos de elaboración de los productos o servicios  que generan las unidades organizacionales.</t>
  </si>
  <si>
    <t>Identifica el flujo de trabajo. Propone cambios para eliminar agilitar las actividades laborales.</t>
  </si>
  <si>
    <t>Mantenimiento de Equipos</t>
  </si>
  <si>
    <t>Ejecutar rutinas de mantenimiento y determinar cuándo y qué tipo de mantenimiento es requerido.</t>
  </si>
  <si>
    <t xml:space="preserve">Implementa programas de mantenimiento preventivo y correctivo. Determina el tipo de mantenimiento  que requieren los equipos  informáticos, maquinarias y otros de las unidades o procesos organizacionales. </t>
  </si>
  <si>
    <t>Depura y actualiza el software de los equipos informáticos. Incluye despejar las partes móviles de los equipos informáticos, maquinarias y otros.</t>
  </si>
  <si>
    <t>Realiza la limpieza de equipos computarizados,  fotocopiadoras y otros equipos.</t>
  </si>
  <si>
    <t>Instrucción</t>
  </si>
  <si>
    <t>Instruye sobre procedimientos técnicos, legales o administrativos a los compañeros de la unidad o proceso .</t>
  </si>
  <si>
    <t xml:space="preserve">Instruye a un compañero sobre la forma de operar un programa de computación. </t>
  </si>
  <si>
    <t>Operación y Control</t>
  </si>
  <si>
    <t>Controla la operación de los sistemas informáticos implementados en la institución. Establece ajustes a las fallas que presenten los sistemas.</t>
  </si>
  <si>
    <t>Ajusta los controles de una máquina copiadora para lograr fotocopias de menor tamaño.</t>
  </si>
  <si>
    <t xml:space="preserve">Selección de Equipos  </t>
  </si>
  <si>
    <t>Determinar el tipo de equipos, herramientas e instrumentos necesarios para realizar un trabajo.</t>
  </si>
  <si>
    <t>Identifica el equipo necesario que debe adquirir una institución para cumplir con los planes, programas y proyectos.</t>
  </si>
  <si>
    <t xml:space="preserve">Escoge un nuevo programa informático para la automatización de ciertas actividades. </t>
  </si>
  <si>
    <t>Selecciona los instrumentos necesarios para una reunión de trabajo.</t>
  </si>
  <si>
    <t>Inspección de Productos o Servicios</t>
  </si>
  <si>
    <t>Chequea el borrador de un documento para detectar errores mecanográficos.</t>
  </si>
  <si>
    <t>Manejo de Recursos Financieros</t>
  </si>
  <si>
    <t>Determinar cómo debe gastarse el dinero para realizar el trabajo y contabilizar los gastos.</t>
  </si>
  <si>
    <t>Planifica y aprueba el presupuesto anual de una institución o de un proyecto a largo plazo. Incluye gestionar el financiamiento necesario.</t>
  </si>
  <si>
    <t>Prepara y maneja el presupuesto de un proyecto a corto plazo .</t>
  </si>
  <si>
    <t>Utiliza dinero de caja chica para adquirir suministros de oficina y lleva un registro de los gastos.</t>
  </si>
  <si>
    <t>Diseño de Tecnología</t>
  </si>
  <si>
    <t>Generar o adaptar equipos y tecnología para atender las necesidades del cliente interno y externo.</t>
  </si>
  <si>
    <t xml:space="preserve">Crea nueva tecnología. </t>
  </si>
  <si>
    <t xml:space="preserve">Diseña los mecanismos de implementación de nuevas tecnologías que permiten mejorar la gestión de la organización. </t>
  </si>
  <si>
    <t>Rediseña el portal web institucional, base de datos y  otros para mejorar el acceso a la información.</t>
  </si>
  <si>
    <t>Análisis de Operaciones</t>
  </si>
  <si>
    <t>Seleccionar un equipo para la oficina</t>
  </si>
  <si>
    <t>Destreza Matemática</t>
  </si>
  <si>
    <t xml:space="preserve">Desarrolla un modelo matemático para simular y resolver  problemas.  </t>
  </si>
  <si>
    <t>Contar dinero para entregar cambios.</t>
  </si>
  <si>
    <t>Comprensión Oral</t>
  </si>
  <si>
    <t>Es la capacidad de escuchar y comprender información o ideas presentadas.</t>
  </si>
  <si>
    <t>Comprende las ideas presentadas en forma oral en las reuniones de trabajo  y desarrolla propuestas en base a los requerimientos.</t>
  </si>
  <si>
    <t xml:space="preserve">Escucha y comprende los requerimientos de los clientes internos y externos y elabora informes. </t>
  </si>
  <si>
    <t>Escucha y comprende la información o disposiciones que se le provee y realiza las acciones pertinentes para el cumplimiento.</t>
  </si>
  <si>
    <t>Expresión Oral</t>
  </si>
  <si>
    <t>Es la capacidad  de comunicar información o ideas en forma hablada de manera clara y comprensible.</t>
  </si>
  <si>
    <t xml:space="preserve">Expone  programas, proyectos y otros ante las autoridades  y personal de otras instituciones. </t>
  </si>
  <si>
    <t>Comunica información relevante. Organiza la información para que sea comprensible a los receptores.</t>
  </si>
  <si>
    <t xml:space="preserve">Comunica en forma clara y oportuna información sencilla. </t>
  </si>
  <si>
    <t>Expresión Escrita</t>
  </si>
  <si>
    <t>Es la capacidad de comunicar información o ideas por escrito de modo que otros entiendan.</t>
  </si>
  <si>
    <t>Escribir documentos de complejidad alta, donde se establezcan parámetros que tengan impacto directo sobre el funcionamiento de una organización, proyectos u otros. Ejemplo (Informes de procesos legales, técnicos, administrativos)</t>
  </si>
  <si>
    <t>Escribir documentos de mediana complejidad, ejemplo (oficios, circulares)</t>
  </si>
  <si>
    <t xml:space="preserve">Escribir documentos sencillos en forma clara y concisa. Ejemplo (memorando) </t>
  </si>
  <si>
    <t>Juicio y Toma de Decisiones</t>
  </si>
  <si>
    <t xml:space="preserve">Toma decisiones de complejidad media sobre la base de sus conocimientos, de los productos o servicios de la unidad o proceso organizacional, y de la experiencia previa.  </t>
  </si>
  <si>
    <t>Toma decisiones de complejidad baja, las situaciones que se presentan permiten comparar patrones de hechos ocurridos con anterioridad.</t>
  </si>
  <si>
    <t>Detección de Averías</t>
  </si>
  <si>
    <t>Determinar qué causa un error de operación y decidir qué hacer al respecto.</t>
  </si>
  <si>
    <t>Detecta fallas en sistemas o equipos de alta complejidad de operación como por ejemplo, depurar el código de control de un nuevo sistema operativo.</t>
  </si>
  <si>
    <t>Identifica el circuito causante de una falla  eléctrica o de equipos o sistemas de operación compleja.</t>
  </si>
  <si>
    <t>Busca la fuente que ocasiona errores en la operación de máquinas, automóviles y otros equipos de operación sencilla.</t>
  </si>
  <si>
    <t>Reparación</t>
  </si>
  <si>
    <t xml:space="preserve">Inspeccionar las fuentes que ocasionan daños en maquinaria, equipos y otros para repararlos.  </t>
  </si>
  <si>
    <t>Repara los daños de maquinarias, equipos y otros, realizando una inspección previa.</t>
  </si>
  <si>
    <t xml:space="preserve">Reemplaza las piezas deterioradas de maquinarias, equipos y otros; observando las especificaciones técnicas. </t>
  </si>
  <si>
    <t xml:space="preserve">Ajusta las piezas sencillas de maquinarias, equipos y otros.  </t>
  </si>
  <si>
    <t>Instalación</t>
  </si>
  <si>
    <t>Instalar equipos, maquinaria, cableado o programas que cumplan con las especificaciones requeridas.</t>
  </si>
  <si>
    <t>Instala maquinarias, programas y equipos de alta complejidad.</t>
  </si>
  <si>
    <t xml:space="preserve">Instala cableados y equipos sencillos. </t>
  </si>
  <si>
    <t xml:space="preserve">Instala piezas sencillas de maquinarias, equipos y otros.  </t>
  </si>
  <si>
    <t>Comprobación</t>
  </si>
  <si>
    <t>Conducir pruebas y ensayos para determinar si los equipos, programas de computación o procedimientos técnicos - administrativos están funcionando correctamente.</t>
  </si>
  <si>
    <t xml:space="preserve">Realiza pruebas y ensayos de naturaleza compleja para comprobar si un nuevo sistema, equipo o procedimiento técnico - administrativo, funcionará correctamente.    Identifica claramente los errores y propone los correctivos </t>
  </si>
  <si>
    <t>Enciende máquinas o equipos por primera vez para verificar su funcionamiento. Constata la calidad de los productos.</t>
  </si>
  <si>
    <t>Verifica el funcionamiento de máquinas o equipos, frecuentemente.</t>
  </si>
  <si>
    <t>Comprensión Escrita</t>
  </si>
  <si>
    <t xml:space="preserve">La capacidad de leer y entender información e ideas presentadas de manera escrita. </t>
  </si>
  <si>
    <t xml:space="preserve">Lee y comprende documentos de complejidad media, y posteriormente presenta informes. </t>
  </si>
  <si>
    <t xml:space="preserve">Lee y comprende la información sencilla que se le presenta en forma escrita y realiza las acciones pertinentes que indican el nivel de comprensión. </t>
  </si>
  <si>
    <t>Trabajo en Equipo</t>
  </si>
  <si>
    <t>Es el interés de cooperar y trabajar de manera coordinada con los demás.</t>
  </si>
  <si>
    <t>Crea un buen clima de trabajo y espíritu de cooperación. Resuelve los conflictos que se puedan producir dentro del equipo. Se considera que es un referente en el manejo de equipos de trabajo. Promueve el trabajo en equipo con otras áreas de la organización.</t>
  </si>
  <si>
    <t>Promueve la colaboración de los distintos integrantes del equipo. Valora sinceramente las ideas y experiencias de los demás; mantiene un actitud abierta para aprender de los demás.</t>
  </si>
  <si>
    <t>Coopera, participa activamente en el equipo, apoya a las decisiones. Realiza la parte del trabajo que le corresponde. Como miembro de un equipo, mantiene informados a los demás. Comparte información.</t>
  </si>
  <si>
    <t>Orientación de Servicio</t>
  </si>
  <si>
    <t>Implica un deseo de ayudar o de servir a los demás, satisfaciendo sus necesidades. Significa focalizar los esfuerzos en el descubrimiento y las satisfacción de las necesidades de los clientes, tanto internos como externos.</t>
  </si>
  <si>
    <t>Demuestra interés en atender a los clientes internos o externos con rapidez, diagnostica correctamente la necesidad y plantea soluciones adecuadas.</t>
  </si>
  <si>
    <t>Identifica las necesidades del cliente interno o externo; en ocasiones se anticipa a ellos, aportando soluciones a la medida de sus requerimientos.</t>
  </si>
  <si>
    <t>Actúa a partir de los requerimientos de los clientes, ofreciendo propuestas estandarizadas a sus demandas.</t>
  </si>
  <si>
    <t>Orientación a los Resultados</t>
  </si>
  <si>
    <t>Es el esfuerzo por trabajar adecuadamente, tendiendo al logro de estándares de excelencia.</t>
  </si>
  <si>
    <t>Realiza las acciones necesarias para cumplir con las metas propuestas. Desarrolla y modifica procesos organizacionales que contribuyan a mejorar la eficiencia.</t>
  </si>
  <si>
    <t>Modifica los métodos de trabajo para conseguir mejoras. Actúa para lograr y superar niveles de desempeño y plazos establecidos.</t>
  </si>
  <si>
    <t>Realiza bien o correctamente su trabajo.</t>
  </si>
  <si>
    <t>Flexibilidad</t>
  </si>
  <si>
    <t>Es la capacidad para adaptarse y trabajar en distintas y variadas situaciones y con personas o grupos diversos.</t>
  </si>
  <si>
    <t>Modifica las acciones para responder a los cambios organizacionales o de prioridades. Propone mejoras para la organización.</t>
  </si>
  <si>
    <t>Modifica su comportamiento para adaptarse a la situación o a las personas. Decide qué hacer en función de la situación.</t>
  </si>
  <si>
    <t>Aplica normas que dependen a cada situación o procedimientos para cumplir con sus responsabilidades.</t>
  </si>
  <si>
    <t>Contrucciones de Relaciones</t>
  </si>
  <si>
    <t>Es la habilidad de construir y mantener relaciones cordiales con personas internas o externas a la organización.</t>
  </si>
  <si>
    <t>Construye relaciones beneficiosas para el cliente externo y la institución, que le permiten alcanzar los objetivos organizacionales. Identifica y crea nuevas oportunidades en beneficio de la institución.</t>
  </si>
  <si>
    <t>Construye relaciones, tanto dentro como fuera de la institución que le proveen información. Establece un ambiente cordial con personas desconocidas, desde el primer encuentro.</t>
  </si>
  <si>
    <t>Entabla relaciones a nivel laboral. Inicia y mantiene relaciones sociales con compañeros, clientes y proveedores.</t>
  </si>
  <si>
    <t>Conocimiento del Entorno Organizacional</t>
  </si>
  <si>
    <t>Es la capacidad para comprender e interpretar las relaciones de poder e influencia en la institución o en otras instituciones, clientes o proveedores, etc. Incluye la capacidad de preveer la forma que los nuevo acontecimientos o situaciones afectarán a las personas y grupos de la institución.</t>
  </si>
  <si>
    <t>Identifica las razones que motivan determinados comportamientos en los grupos de trabajo, los problemas de fondo  de las unidades o procesos, oportunidades o fuerzas de poder que los afectan.</t>
  </si>
  <si>
    <t xml:space="preserve">Identifica, describe y utiliza las relaciones de poder e influencia existentes dentro de la institución, con un sentido claro de lo que que es influir en la institución. </t>
  </si>
  <si>
    <t>Utiliza las normas, la cadena de mando y los procedimiento establecidos para cumplir con sus responsabilidades. Responde a los requerimientos explícitos.</t>
  </si>
  <si>
    <t>Iniciativa</t>
  </si>
  <si>
    <t>Es la predisposición para actual proactivamente. Los niveles de Actuación van desde concretar decisiones tomadas en el pasado, hasta la búsqueda de nuevas oportunidades o soluciones a problemas.</t>
  </si>
  <si>
    <t>Se anticipa a las situaciones con una visión de largo plazo; actúa para crear oportunidades o evitar problemas que no son evidentes para los demás. Elabora planes de contingencia. Es promotor de ideas innovadoras.</t>
  </si>
  <si>
    <t>Se adelanta y se prepara para los acontecimientos que pueden ocurrir en el corto plazo. Crea oportunidades o minimiza problemas potenciales. Aplica distintas formas de trabajo con una visión de mediano plazo.</t>
  </si>
  <si>
    <t>Reconoce las oportunidades o problemas del momento. Cuestiona las formas convencionales de trabajar.</t>
  </si>
  <si>
    <t>Aprendizaje Contínuo</t>
  </si>
  <si>
    <t>Es la habilidad para buscar y compartir información útil, comprometiéndose con el aprendizaje. Incluye la capacidad de aprovechar la experiencia de otros y la propia.</t>
  </si>
  <si>
    <t>Mantiene su formación técnica. Realiza una gran esfuerzo por adquirir nuevas habilidades y conocimientos.</t>
  </si>
  <si>
    <t>Busca información sólo cuando la necesita, lee manuales, libros y otro, para aumentar sus conocimiento básicos.</t>
  </si>
  <si>
    <t>Realiza análisis extremadamente complejos, organizando y  secuenciando  un problema o situación, estableciendo causas de hecho, o varias consecuencias de acción. Anticipa los obstáculos y planifica los siguientes pasos.</t>
  </si>
  <si>
    <t>CONOCIMIENTOS ESPECÍFICOS</t>
  </si>
  <si>
    <t>PUNTAJE EVALUACIÓN</t>
  </si>
  <si>
    <t>Servicio</t>
  </si>
  <si>
    <t>Administrativo</t>
  </si>
  <si>
    <t>Técnico</t>
  </si>
  <si>
    <t>Ejecución de Procesos de Apoyo</t>
  </si>
  <si>
    <t>Ejecución de Procesos</t>
  </si>
  <si>
    <t>Ejecución y Supervisión de Procesos</t>
  </si>
  <si>
    <t>Ejecución y Coordinación de Procesos</t>
  </si>
  <si>
    <r>
      <t xml:space="preserve">MISIÓN DEL PUESTO: </t>
    </r>
    <r>
      <rPr>
        <sz val="10"/>
        <rFont val="Arial"/>
        <family val="2"/>
      </rPr>
      <t>Descripción breve de la razón de ser del puesto que desempeña:</t>
    </r>
  </si>
  <si>
    <t>Nº</t>
  </si>
  <si>
    <t>1.-</t>
  </si>
  <si>
    <t>3.-</t>
  </si>
  <si>
    <t>4.-</t>
  </si>
  <si>
    <t>RELACIONES INTERNAS Y EXTERNAS: (Describe puestos, unidades, instituciones o clientes)</t>
  </si>
  <si>
    <t>INTERNO</t>
  </si>
  <si>
    <t>EXTERNO</t>
  </si>
  <si>
    <t>PERFIL DEL SERVIDOR:</t>
  </si>
  <si>
    <t xml:space="preserve"> TÍTULO</t>
  </si>
  <si>
    <t>No. REGISTRO SENESCYT</t>
  </si>
  <si>
    <t>Tercer Nivel</t>
  </si>
  <si>
    <t>2. Perfil Sustitutivo de Competencias: Describe el tiempo de experiencia específica que actualmente acredita.</t>
  </si>
  <si>
    <t>TÍTULO</t>
  </si>
  <si>
    <t>No. REGISTRO</t>
  </si>
  <si>
    <t>Bachiller-Ciencias-Técnico o Artístico</t>
  </si>
  <si>
    <t>Bachiller Técnico Productivo</t>
  </si>
  <si>
    <t>Bachiller + 2.6 años</t>
  </si>
  <si>
    <t>Tercer año aprobado</t>
  </si>
  <si>
    <t>Bachiller + 3.6 años</t>
  </si>
  <si>
    <t>Técnico (2años)</t>
  </si>
  <si>
    <t>Nivel técnico  superior  + 1.6  años</t>
  </si>
  <si>
    <t xml:space="preserve">Número de años </t>
  </si>
  <si>
    <t>Meses</t>
  </si>
  <si>
    <t>Tecnología (3 años)</t>
  </si>
  <si>
    <t>Certificado de culminación de Educación Superior</t>
  </si>
  <si>
    <t>Bachiller + 5.6 años</t>
  </si>
  <si>
    <t>ESPECÍFICA</t>
  </si>
  <si>
    <t>Tercer año aprobado + 2.6 años</t>
  </si>
  <si>
    <t>Cuarto Nivel</t>
  </si>
  <si>
    <t>Nivel técnico superior  + 3.6  años</t>
  </si>
  <si>
    <t>Tecnológico superior  + 2.6  años</t>
  </si>
  <si>
    <t>Bachiller + 7 años</t>
  </si>
  <si>
    <t>Nivel técnico superior  + 4 años</t>
  </si>
  <si>
    <t>Tercer año aprobado + 4 años</t>
  </si>
  <si>
    <t xml:space="preserve"> Tecnológico superior  + 3 años</t>
  </si>
  <si>
    <t>Certificado de culminación tercer nivel + 2 años</t>
  </si>
  <si>
    <t>Bachiller + 8 años</t>
  </si>
  <si>
    <t>Nivel técnico superior  + 5 años</t>
  </si>
  <si>
    <t>Nombre:</t>
  </si>
  <si>
    <t xml:space="preserve">No. Cédula: </t>
  </si>
  <si>
    <t>2. Experiencia del servidor.- Pública o privada:</t>
  </si>
  <si>
    <t>3. Evaluación del desempeño.- Último año:</t>
  </si>
  <si>
    <t>1. Instrucción Formal: Describe el nivel de instrucción que actualmente acredita o último año aprobado:</t>
  </si>
  <si>
    <t>NÚMERO DE CÉDULA:</t>
  </si>
  <si>
    <t>ROL DE PUESTO:</t>
  </si>
  <si>
    <t>NIVELES DE EFICIENCIA DEL DESEMPEÑO INDIVIDUAL</t>
  </si>
  <si>
    <t>2. NIVELES DE EFICIENCIA DEL DESEMPEÑO INDIVIDUAL</t>
  </si>
  <si>
    <t>NIVEL DE EFICIENCIA DEL DESEMPEÑO INDIVIDUAL</t>
  </si>
  <si>
    <t xml:space="preserve">INDICADORES DE GESTIÓN ESTRATÉGICA </t>
  </si>
  <si>
    <t>3. NIVEL DE SATISFACCION DE USUARIOS EXTERNOS</t>
  </si>
  <si>
    <t>4. NIVEL DE SATISFACCION DE USUARIOS  INTERNOS</t>
  </si>
  <si>
    <t>SANCIONES ADMINISTRATIVAS</t>
  </si>
  <si>
    <t>REFERENCIA DICCIONARIO DE COMPETENCIAS LABORALES</t>
  </si>
  <si>
    <t>No Aplica</t>
  </si>
  <si>
    <t>No. Cédula:</t>
  </si>
  <si>
    <t>Firma del Jefe Inmediato</t>
  </si>
  <si>
    <t>6.-</t>
  </si>
  <si>
    <t>7.-</t>
  </si>
  <si>
    <t>9.-</t>
  </si>
  <si>
    <t>10.-</t>
  </si>
  <si>
    <t>GRUPO OCUPACIONAL:</t>
  </si>
  <si>
    <t>FRECUENCIA</t>
  </si>
  <si>
    <t>Nro. Participantes</t>
  </si>
  <si>
    <t>MENSUAL</t>
  </si>
  <si>
    <t>SEMESTRAL</t>
  </si>
  <si>
    <t>ANUAL</t>
  </si>
  <si>
    <t>TRIMESTRAL</t>
  </si>
  <si>
    <t>DIARIO ORDINARIO</t>
  </si>
  <si>
    <t>APLICA</t>
  </si>
  <si>
    <t>NO APLICA</t>
  </si>
  <si>
    <t>CALIDAD Y OPORTUNIDAD DE LOS PRODUCTOS/SERVICIOS ENTREGADOS (Resultado automático)</t>
  </si>
  <si>
    <t>CONOCIMIENTOS ESPECÍFICOS (Resultado automático)</t>
  </si>
  <si>
    <t>COMPETENCIAS TECNICAS (Resultado automático)</t>
  </si>
  <si>
    <t>COMPETENCIAS CONDUCTUALES (Resultado automático)</t>
  </si>
  <si>
    <t>EVALUACIÓN  CUANTITATIVA</t>
  </si>
  <si>
    <t>Firma de la UATH Institucional</t>
  </si>
  <si>
    <t xml:space="preserve">% Individual de participación por meta </t>
  </si>
  <si>
    <t xml:space="preserve">UNIDAD / PROCESO: </t>
  </si>
  <si>
    <r>
      <t xml:space="preserve">SANCIONES ADMINISTRATIVAS (-) </t>
    </r>
    <r>
      <rPr>
        <sz val="8"/>
        <rFont val="Calibri"/>
        <family val="2"/>
        <scheme val="minor"/>
      </rPr>
      <t>(Detalle las sanciones impuestas durante el periodo de evaluación) - Lista desplegable</t>
    </r>
  </si>
  <si>
    <r>
      <t xml:space="preserve">RESULTADOS TOTAL DE LA EVALUACIÓN </t>
    </r>
    <r>
      <rPr>
        <sz val="8"/>
        <rFont val="Calibri"/>
        <family val="2"/>
        <scheme val="minor"/>
      </rPr>
      <t>(Resultados automáticos)</t>
    </r>
  </si>
  <si>
    <r>
      <t xml:space="preserve">TOTAL: </t>
    </r>
    <r>
      <rPr>
        <sz val="8"/>
        <color theme="1"/>
        <rFont val="Calibri"/>
        <family val="2"/>
        <scheme val="minor"/>
      </rPr>
      <t>(Ingrese información)</t>
    </r>
  </si>
  <si>
    <r>
      <t xml:space="preserve">TOTAL: </t>
    </r>
    <r>
      <rPr>
        <sz val="8"/>
        <rFont val="Calibri"/>
        <family val="2"/>
        <scheme val="minor"/>
      </rPr>
      <t>(Ingresa información)</t>
    </r>
  </si>
  <si>
    <t>8.-</t>
  </si>
  <si>
    <r>
      <t xml:space="preserve">TOTAL: </t>
    </r>
    <r>
      <rPr>
        <sz val="8"/>
        <rFont val="Calibri"/>
        <family val="2"/>
        <scheme val="minor"/>
      </rPr>
      <t>(Resultado automático)</t>
    </r>
  </si>
  <si>
    <r>
      <t xml:space="preserve">TOTAL </t>
    </r>
    <r>
      <rPr>
        <sz val="8"/>
        <rFont val="Calibri"/>
        <family val="2"/>
        <scheme val="minor"/>
      </rPr>
      <t>(Resultado automático)</t>
    </r>
  </si>
  <si>
    <t>RESULTADOS EVALUACIÓN INDIVIDUAL</t>
  </si>
  <si>
    <t>RELACIONADA</t>
  </si>
  <si>
    <t>PRODUCTOS O SERVICIOS QUE INSUME:</t>
  </si>
  <si>
    <t>DIARIO MES INTEGRAL</t>
  </si>
  <si>
    <t>SEMANAL</t>
  </si>
  <si>
    <t>QUINCENAL</t>
  </si>
  <si>
    <r>
      <t xml:space="preserve">Nivel de Cumplimiento </t>
    </r>
    <r>
      <rPr>
        <sz val="8"/>
        <rFont val="Calibri"/>
        <family val="2"/>
        <scheme val="minor"/>
      </rPr>
      <t>(Ingrese información)</t>
    </r>
  </si>
  <si>
    <t>PONDERACION</t>
  </si>
  <si>
    <t>IN-GEP-02-02 FOR-02</t>
  </si>
  <si>
    <t>IN-GEP-02-02 FOR-03</t>
  </si>
  <si>
    <t>IN-GEP-02-02 FOR-09</t>
  </si>
  <si>
    <t>OBSERVACIONES:</t>
  </si>
  <si>
    <t xml:space="preserve">Fecha: </t>
  </si>
  <si>
    <t>1. INDICADORES DE GESTIÓN OPERATIVA (EVALUACIÓN DE LA UNIDAD O PROCESO INTERNO)</t>
  </si>
  <si>
    <t>A. NIVELES DE EFICIENCIA DEL DESEMPEÑO INDIVIDUAL</t>
  </si>
  <si>
    <t>B. CUMPLIMIENTO DE NORMAS INTERNAS</t>
  </si>
  <si>
    <r>
      <t xml:space="preserve">TOTAL: </t>
    </r>
    <r>
      <rPr>
        <sz val="10"/>
        <rFont val="Calibri"/>
        <family val="2"/>
        <scheme val="minor"/>
      </rPr>
      <t>(Resultado automático)</t>
    </r>
  </si>
  <si>
    <r>
      <t xml:space="preserve">SANCIONES ADMINISTRATIVAS (-) </t>
    </r>
    <r>
      <rPr>
        <sz val="10"/>
        <rFont val="Calibri"/>
        <family val="2"/>
        <scheme val="minor"/>
      </rPr>
      <t>(Detalle las sanciones impuestas durante el periodo de evaluación) - Lista desplegable</t>
    </r>
  </si>
  <si>
    <r>
      <t xml:space="preserve">RESULTADOS TOTAL DE LA EVALUACIÓN </t>
    </r>
    <r>
      <rPr>
        <sz val="10"/>
        <rFont val="Calibri"/>
        <family val="2"/>
        <scheme val="minor"/>
      </rPr>
      <t>(Resultados automáticos)</t>
    </r>
  </si>
  <si>
    <r>
      <t xml:space="preserve">TOTAL </t>
    </r>
    <r>
      <rPr>
        <sz val="10"/>
        <rFont val="Calibri"/>
        <family val="2"/>
        <scheme val="minor"/>
      </rPr>
      <t>(Resultado automático)</t>
    </r>
  </si>
  <si>
    <t>A.-</t>
  </si>
  <si>
    <t>B.-</t>
  </si>
  <si>
    <t>* Esta información se llenará solo en los casos establecidos en los literales b.3 - b.4 - b.5 del artículo 10 de la Norma Técnica del Subsistema de Evaluación del Desempeño</t>
  </si>
  <si>
    <t>No entrega</t>
  </si>
  <si>
    <t>PARÁMETROS DE CALIFICACIÓN PARA LA ASIGNACIÓN DE RESPONSABILIDADES</t>
  </si>
  <si>
    <t>PRODUCTO INTERMEDIO:</t>
  </si>
  <si>
    <t>PRODUCTO INTERMEDIO</t>
  </si>
  <si>
    <t>NÚMERO DE CÉDULA DEL JEFE INMEDIATO:</t>
  </si>
  <si>
    <t>NOMBRES Y APELLIDOS DEL SERVIDOR PUBLICO:</t>
  </si>
  <si>
    <t>NOMBRES Y APELLIDOS DEL JEFE INMEDIATO:</t>
  </si>
  <si>
    <t>JUN FERNANDO DEL POZO</t>
  </si>
  <si>
    <t>Firma del Servidor Público</t>
  </si>
  <si>
    <t>NOMBRES Y APELLIDOS DEL SERVIDOR PÚBLICO:</t>
  </si>
  <si>
    <t>SERVIDOR PÚBLICO 1</t>
  </si>
  <si>
    <t>SERVIDOR PÚBLICO DE SERVICIOS 1</t>
  </si>
  <si>
    <t>SERVIDOR PÚBLICO DE SERVICIOS 2</t>
  </si>
  <si>
    <t>SERVIDOR PÚBLICO DE APOYO 1</t>
  </si>
  <si>
    <t>SERVIDOR PÚBLICO DE APOYO 2</t>
  </si>
  <si>
    <t>SERVIDOR PÚBLICO DE APOYO 3</t>
  </si>
  <si>
    <t>SERVIDOR PÚBLICO DE APOYO 4</t>
  </si>
  <si>
    <t>SERVIDOR PÚBLICO 2</t>
  </si>
  <si>
    <t>SERVIDOR PÚBLICO 3</t>
  </si>
  <si>
    <t>SERVIDOR PÚBLICO 4</t>
  </si>
  <si>
    <t>SERVIDOR PÚBLICO 5</t>
  </si>
  <si>
    <t>SERVIDOR PÚBLICO 6</t>
  </si>
  <si>
    <t>SERVIDOR PÚBLICO 7</t>
  </si>
  <si>
    <t>SERVIDOR PÚBLICO 8</t>
  </si>
  <si>
    <t>SERVIDOR PÚBLICO 9</t>
  </si>
  <si>
    <t>SERVIDOR PÚBLICO 10</t>
  </si>
  <si>
    <t>SERVIDOR PÚBLICO 11</t>
  </si>
  <si>
    <t>SERVIDOR PÚBLICO 12</t>
  </si>
  <si>
    <t>SERVIDOR PÚBLICO 13</t>
  </si>
  <si>
    <t>SERVIDOR PÚBLICO 14</t>
  </si>
  <si>
    <t>MDT</t>
  </si>
  <si>
    <t>OTRO</t>
  </si>
  <si>
    <t>01.2</t>
  </si>
  <si>
    <t>11.-</t>
  </si>
  <si>
    <t>12.-</t>
  </si>
  <si>
    <t>13.-</t>
  </si>
  <si>
    <t>14.-</t>
  </si>
  <si>
    <t>15.-</t>
  </si>
  <si>
    <t>16.-</t>
  </si>
  <si>
    <t>17.-</t>
  </si>
  <si>
    <t>18.-</t>
  </si>
  <si>
    <t>19.-</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</si>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</sst>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C0A]d\-mmm\-yyyy;@"/>
  </numFmts>
  <fonts count="7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8"/>
      <color indexed="8"/>
      <name val="Arial"/>
      <family val="2"/>
    </font>
    <font>
      <sz val="8"/>
      <color indexed="8"/>
      <name val="Arial"/>
      <family val="2"/>
    </font>
    <font>
      <sz val="8.5"/>
      <color indexed="8"/>
      <name val="Arial"/>
      <family val="2"/>
    </font>
    <font>
      <b/>
      <sz val="14"/>
      <name val="Arial"/>
      <family val="2"/>
    </font>
    <font>
      <b/>
      <sz val="14"/>
      <color indexed="8"/>
      <name val="Arial"/>
      <family val="2"/>
    </font>
    <font>
      <b/>
      <i/>
      <sz val="14"/>
      <name val="Arial"/>
      <family val="2"/>
    </font>
    <font>
      <sz val="14"/>
      <name val="Arial"/>
      <family val="2"/>
    </font>
    <font>
      <sz val="14"/>
      <color indexed="8"/>
      <name val="Arial"/>
      <family val="2"/>
    </font>
    <font>
      <sz val="10"/>
      <color indexed="10"/>
      <name val="Arial"/>
      <family val="2"/>
    </font>
    <font>
      <sz val="11"/>
      <color theme="1"/>
      <name val="Calibri"/>
      <family val="2"/>
      <scheme val="minor"/>
    </font>
    <font>
      <b/>
      <sz val="14"/>
      <color theme="1"/>
      <name val="Arial"/>
      <family val="2"/>
    </font>
    <font>
      <sz val="14"/>
      <color theme="1"/>
      <name val="Arial"/>
      <family val="2"/>
    </font>
    <font>
      <sz val="12"/>
      <color theme="1"/>
      <name val="Arial"/>
      <family val="2"/>
    </font>
    <font>
      <b/>
      <sz val="11"/>
      <color theme="1"/>
      <name val="Calibri"/>
      <family val="2"/>
      <scheme val="minor"/>
    </font>
    <font>
      <b/>
      <sz val="12"/>
      <color rgb="FF000000"/>
      <name val="Calibri"/>
      <family val="2"/>
    </font>
    <font>
      <sz val="12"/>
      <color rgb="FF000000"/>
      <name val="Calibri"/>
      <family val="2"/>
    </font>
    <font>
      <sz val="10"/>
      <color theme="1"/>
      <name val="Calibri"/>
      <family val="2"/>
      <scheme val="minor"/>
    </font>
    <font>
      <b/>
      <sz val="10"/>
      <color theme="1"/>
      <name val="Calibri"/>
      <family val="2"/>
      <scheme val="minor"/>
    </font>
    <font>
      <b/>
      <sz val="9"/>
      <color theme="1"/>
      <name val="Calibri"/>
      <family val="2"/>
      <scheme val="minor"/>
    </font>
    <font>
      <sz val="10"/>
      <name val="Calibri"/>
      <family val="2"/>
      <scheme val="minor"/>
    </font>
    <font>
      <b/>
      <sz val="10"/>
      <name val="Calibri"/>
      <family val="2"/>
      <scheme val="minor"/>
    </font>
    <font>
      <b/>
      <sz val="9"/>
      <name val="Calibri"/>
      <family val="2"/>
      <scheme val="minor"/>
    </font>
    <font>
      <u/>
      <sz val="10"/>
      <color indexed="12"/>
      <name val="Arial"/>
      <family val="2"/>
    </font>
    <font>
      <sz val="11"/>
      <color theme="2" tint="-0.499984740745262"/>
      <name val="Webdings"/>
      <family val="1"/>
      <charset val="2"/>
    </font>
    <font>
      <b/>
      <sz val="8"/>
      <name val="Arial"/>
      <family val="2"/>
    </font>
    <font>
      <b/>
      <sz val="8"/>
      <name val="Palatino Linotype"/>
      <family val="1"/>
    </font>
    <font>
      <sz val="8"/>
      <name val="Palatino Linotype"/>
      <family val="1"/>
    </font>
    <font>
      <sz val="8"/>
      <color theme="1"/>
      <name val="Palatino Linotype"/>
      <family val="1"/>
    </font>
    <font>
      <b/>
      <sz val="10"/>
      <color rgb="FFFF0000"/>
      <name val="Calibri"/>
      <family val="2"/>
      <scheme val="minor"/>
    </font>
    <font>
      <sz val="8"/>
      <color rgb="FF000000"/>
      <name val="Palatino Linotype"/>
      <family val="1"/>
    </font>
    <font>
      <sz val="9"/>
      <color indexed="81"/>
      <name val="Tahoma"/>
      <family val="2"/>
    </font>
    <font>
      <b/>
      <sz val="9"/>
      <color indexed="81"/>
      <name val="Tahoma"/>
      <family val="2"/>
    </font>
    <font>
      <sz val="8"/>
      <name val="Times New Roman"/>
      <family val="1"/>
    </font>
    <font>
      <b/>
      <sz val="8"/>
      <name val="Times New Roman"/>
      <family val="1"/>
    </font>
    <font>
      <b/>
      <u/>
      <sz val="8"/>
      <name val="Times New Roman"/>
      <family val="1"/>
    </font>
    <font>
      <b/>
      <sz val="8"/>
      <color rgb="FF00B050"/>
      <name val="Times New Roman"/>
      <family val="1"/>
    </font>
    <font>
      <sz val="8"/>
      <color rgb="FF000000"/>
      <name val="Times New Roman"/>
      <family val="1"/>
    </font>
    <font>
      <b/>
      <sz val="8"/>
      <color theme="1"/>
      <name val="Times New Roman"/>
      <family val="1"/>
    </font>
    <font>
      <b/>
      <sz val="8"/>
      <color rgb="FFFF0000"/>
      <name val="Times New Roman"/>
      <family val="1"/>
    </font>
    <font>
      <b/>
      <sz val="10"/>
      <color indexed="9"/>
      <name val="Calibri"/>
      <family val="2"/>
      <scheme val="minor"/>
    </font>
    <font>
      <b/>
      <sz val="10"/>
      <color indexed="8"/>
      <name val="Calibri"/>
      <family val="2"/>
      <scheme val="minor"/>
    </font>
    <font>
      <sz val="8"/>
      <color indexed="8"/>
      <name val="Calibri"/>
      <family val="2"/>
      <scheme val="minor"/>
    </font>
    <font>
      <sz val="8.5"/>
      <color indexed="8"/>
      <name val="Calibri"/>
      <family val="2"/>
      <scheme val="minor"/>
    </font>
    <font>
      <b/>
      <sz val="14"/>
      <name val="Calibri"/>
      <family val="2"/>
      <scheme val="minor"/>
    </font>
    <font>
      <b/>
      <sz val="8"/>
      <color indexed="8"/>
      <name val="Calibri"/>
      <family val="2"/>
      <scheme val="minor"/>
    </font>
    <font>
      <sz val="10"/>
      <color indexed="8"/>
      <name val="Calibri"/>
      <family val="2"/>
      <scheme val="minor"/>
    </font>
    <font>
      <sz val="11"/>
      <name val="Calibri"/>
      <family val="2"/>
      <scheme val="minor"/>
    </font>
    <font>
      <b/>
      <u/>
      <sz val="10"/>
      <name val="Arial"/>
      <family val="2"/>
    </font>
    <font>
      <b/>
      <sz val="11"/>
      <name val="Calibri"/>
      <family val="2"/>
      <scheme val="minor"/>
    </font>
    <font>
      <sz val="11"/>
      <name val="Arial"/>
      <family val="2"/>
    </font>
    <font>
      <b/>
      <sz val="10"/>
      <color indexed="9"/>
      <name val="Arial"/>
      <family val="2"/>
    </font>
    <font>
      <b/>
      <sz val="10"/>
      <color indexed="8"/>
      <name val="Arial"/>
      <family val="2"/>
    </font>
    <font>
      <sz val="10"/>
      <color indexed="8"/>
      <name val="Arial"/>
      <family val="2"/>
    </font>
    <font>
      <b/>
      <sz val="8"/>
      <color indexed="8"/>
      <name val="Calibri"/>
      <family val="2"/>
    </font>
    <font>
      <sz val="8"/>
      <color indexed="8"/>
      <name val="Calibri"/>
      <family val="2"/>
    </font>
    <font>
      <b/>
      <sz val="9"/>
      <name val="Times New Roman"/>
      <family val="1"/>
    </font>
    <font>
      <b/>
      <sz val="8"/>
      <name val="Calibri"/>
      <family val="2"/>
      <scheme val="minor"/>
    </font>
    <font>
      <sz val="8"/>
      <name val="Calibri"/>
      <family val="2"/>
      <scheme val="minor"/>
    </font>
    <font>
      <b/>
      <u/>
      <sz val="8"/>
      <name val="Calibri"/>
      <family val="2"/>
      <scheme val="minor"/>
    </font>
    <font>
      <b/>
      <sz val="8"/>
      <color rgb="FF00B050"/>
      <name val="Calibri"/>
      <family val="2"/>
      <scheme val="minor"/>
    </font>
    <font>
      <sz val="8"/>
      <color rgb="FF000000"/>
      <name val="Calibri"/>
      <family val="2"/>
      <scheme val="minor"/>
    </font>
    <font>
      <b/>
      <sz val="8"/>
      <color theme="1"/>
      <name val="Calibri"/>
      <family val="2"/>
      <scheme val="minor"/>
    </font>
    <font>
      <sz val="8"/>
      <color theme="1"/>
      <name val="Calibri"/>
      <family val="2"/>
      <scheme val="minor"/>
    </font>
    <font>
      <sz val="12"/>
      <color rgb="FF000000"/>
      <name val="Calibri"/>
      <family val="2"/>
      <scheme val="minor"/>
    </font>
    <font>
      <i/>
      <sz val="10"/>
      <color theme="0" tint="-0.34998626667073579"/>
      <name val="Calibri"/>
      <family val="2"/>
      <scheme val="minor"/>
    </font>
    <font>
      <sz val="9"/>
      <name val="Times New Roman"/>
      <family val="1"/>
    </font>
    <font>
      <sz val="10"/>
      <name val="Times New Roman"/>
      <family val="1"/>
    </font>
    <font>
      <sz val="10"/>
      <color rgb="FF000000"/>
      <name val="Calibri"/>
      <family val="2"/>
      <scheme val="minor"/>
    </font>
    <font>
      <b/>
      <sz val="11"/>
      <name val="Calibri"/>
      <family val="2"/>
    </font>
    <font>
      <b/>
      <sz val="15"/>
      <name val="Calibri"/>
      <family val="2"/>
      <scheme val="minor"/>
    </font>
  </fonts>
  <fills count="41">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DCE6F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DEADA"/>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indexed="9"/>
        <bgColor indexed="64"/>
      </patternFill>
    </fill>
    <fill>
      <gradientFill degree="90">
        <stop position="0">
          <color theme="0"/>
        </stop>
        <stop position="1">
          <color theme="0" tint="-0.1490218817712943"/>
        </stop>
      </gradientFill>
    </fill>
    <fill>
      <gradientFill degree="90">
        <stop position="0">
          <color theme="0"/>
        </stop>
        <stop position="1">
          <color theme="0" tint="-0.25098422193060094"/>
        </stop>
      </gradientFill>
    </fill>
    <fill>
      <gradientFill degree="90">
        <stop position="0">
          <color theme="0"/>
        </stop>
        <stop position="1">
          <color theme="2" tint="-0.25098422193060094"/>
        </stop>
      </gradientFill>
    </fill>
    <fill>
      <patternFill patternType="solid">
        <fgColor theme="6" tint="0.59999389629810485"/>
        <bgColor indexed="64"/>
      </patternFill>
    </fill>
    <fill>
      <patternFill patternType="solid">
        <fgColor rgb="FF00B050"/>
        <bgColor indexed="64"/>
      </patternFill>
    </fill>
    <fill>
      <patternFill patternType="solid">
        <fgColor rgb="FFEBF1DE"/>
        <bgColor indexed="64"/>
      </patternFill>
    </fill>
    <fill>
      <gradientFill degree="90">
        <stop position="0">
          <color theme="0" tint="-5.0965910824915313E-2"/>
        </stop>
        <stop position="1">
          <color theme="0" tint="-0.1490218817712943"/>
        </stop>
      </gradientFill>
    </fill>
    <fill>
      <patternFill patternType="solid">
        <fgColor indexed="62"/>
        <bgColor indexed="64"/>
      </patternFill>
    </fill>
    <fill>
      <patternFill patternType="solid">
        <fgColor indexed="13"/>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9"/>
        <bgColor indexed="26"/>
      </patternFill>
    </fill>
    <fill>
      <patternFill patternType="solid">
        <fgColor theme="0" tint="-4.9989318521683403E-2"/>
        <bgColor indexed="26"/>
      </patternFill>
    </fill>
    <fill>
      <patternFill patternType="solid">
        <fgColor theme="0" tint="-4.9989318521683403E-2"/>
        <bgColor auto="1"/>
      </patternFill>
    </fill>
    <fill>
      <patternFill patternType="solid">
        <fgColor theme="0" tint="-0.14999847407452621"/>
        <bgColor indexed="26"/>
      </patternFill>
    </fill>
    <fill>
      <patternFill patternType="solid">
        <fgColor theme="0"/>
        <bgColor indexed="26"/>
      </patternFill>
    </fill>
    <fill>
      <patternFill patternType="solid">
        <fgColor theme="2"/>
        <bgColor auto="1"/>
      </patternFill>
    </fill>
    <fill>
      <patternFill patternType="solid">
        <fgColor theme="8" tint="0.79998168889431442"/>
        <bgColor auto="1"/>
      </patternFill>
    </fill>
    <fill>
      <patternFill patternType="solid">
        <fgColor theme="0" tint="-0.14999847407452621"/>
        <bgColor indexed="64"/>
      </patternFill>
    </fill>
    <fill>
      <patternFill patternType="solid">
        <fgColor rgb="FFD9D9D9"/>
        <bgColor indexed="64"/>
      </patternFill>
    </fill>
    <fill>
      <patternFill patternType="solid">
        <fgColor rgb="FFFF0000"/>
        <bgColor indexed="26"/>
      </patternFill>
    </fill>
    <fill>
      <patternFill patternType="solid">
        <fgColor rgb="FFFF0000"/>
        <bgColor auto="1"/>
      </patternFill>
    </fill>
    <fill>
      <patternFill patternType="solid">
        <fgColor rgb="FFFF0000"/>
        <bgColor indexed="64"/>
      </patternFill>
    </fill>
    <fill>
      <patternFill patternType="solid">
        <fgColor rgb="FFFFFF00"/>
        <bgColor indexed="64"/>
      </patternFill>
    </fill>
    <fill>
      <patternFill patternType="solid">
        <fgColor theme="0"/>
        <bgColor auto="1"/>
      </patternFill>
    </fill>
  </fills>
  <borders count="9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indexed="64"/>
      </top>
      <bottom/>
      <diagonal/>
    </border>
    <border>
      <left/>
      <right/>
      <top/>
      <bottom style="thin">
        <color rgb="FF000000"/>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medium">
        <color indexed="64"/>
      </right>
      <top/>
      <bottom/>
      <diagonal/>
    </border>
  </borders>
  <cellStyleXfs count="20">
    <xf numFmtId="0" fontId="0" fillId="0" borderId="0"/>
    <xf numFmtId="0" fontId="7" fillId="0" borderId="0"/>
    <xf numFmtId="0" fontId="18" fillId="0" borderId="0"/>
    <xf numFmtId="0" fontId="6" fillId="0" borderId="0"/>
    <xf numFmtId="9" fontId="6" fillId="0" borderId="0" applyFont="0" applyFill="0" applyBorder="0" applyAlignment="0" applyProtection="0"/>
    <xf numFmtId="0" fontId="7" fillId="0" borderId="0"/>
    <xf numFmtId="0" fontId="6" fillId="0" borderId="0"/>
    <xf numFmtId="0" fontId="6" fillId="0" borderId="0"/>
    <xf numFmtId="0" fontId="7" fillId="0" borderId="0"/>
    <xf numFmtId="0" fontId="5" fillId="0" borderId="0"/>
    <xf numFmtId="9" fontId="7" fillId="0" borderId="0" applyFont="0" applyFill="0" applyBorder="0" applyAlignment="0" applyProtection="0"/>
    <xf numFmtId="0" fontId="4" fillId="0" borderId="0"/>
    <xf numFmtId="0" fontId="4" fillId="0" borderId="0"/>
    <xf numFmtId="0" fontId="31" fillId="0" borderId="0" applyNumberFormat="0" applyFill="0" applyBorder="0" applyAlignment="0" applyProtection="0"/>
    <xf numFmtId="0" fontId="3" fillId="0" borderId="0"/>
    <xf numFmtId="9" fontId="7" fillId="0" borderId="0" applyFont="0" applyFill="0" applyBorder="0" applyAlignment="0" applyProtection="0"/>
    <xf numFmtId="0" fontId="2" fillId="0" borderId="0"/>
    <xf numFmtId="0" fontId="7" fillId="0" borderId="0"/>
    <xf numFmtId="0" fontId="1" fillId="0" borderId="0"/>
    <xf numFmtId="0" fontId="1" fillId="0" borderId="0"/>
  </cellStyleXfs>
  <cellXfs count="1278">
    <xf numFmtId="0" fontId="0" fillId="0" borderId="0" xfId="0"/>
    <xf numFmtId="0" fontId="6" fillId="0" borderId="0" xfId="3"/>
    <xf numFmtId="0" fontId="23" fillId="5" borderId="2" xfId="3" applyFont="1" applyFill="1" applyBorder="1" applyAlignment="1">
      <alignment horizontal="center" vertical="center" wrapText="1" readingOrder="1"/>
    </xf>
    <xf numFmtId="0" fontId="24" fillId="0" borderId="20" xfId="3" applyFont="1" applyBorder="1" applyAlignment="1">
      <alignment horizontal="center" vertical="center" wrapText="1" readingOrder="1"/>
    </xf>
    <xf numFmtId="0" fontId="24" fillId="0" borderId="22" xfId="3" applyFont="1" applyBorder="1" applyAlignment="1">
      <alignment horizontal="center" vertical="center" wrapText="1" readingOrder="1"/>
    </xf>
    <xf numFmtId="0" fontId="24" fillId="0" borderId="18" xfId="3" applyFont="1" applyBorder="1" applyAlignment="1">
      <alignment horizontal="center" vertical="center" wrapText="1" readingOrder="1"/>
    </xf>
    <xf numFmtId="0" fontId="6" fillId="4" borderId="2" xfId="3" applyFill="1" applyBorder="1" applyAlignment="1">
      <alignment horizontal="center" vertical="center" wrapText="1"/>
    </xf>
    <xf numFmtId="9" fontId="22" fillId="0" borderId="15" xfId="3" applyNumberFormat="1" applyFont="1" applyBorder="1" applyAlignment="1">
      <alignment horizontal="center"/>
    </xf>
    <xf numFmtId="0" fontId="21" fillId="0" borderId="0" xfId="8" applyFont="1"/>
    <xf numFmtId="0" fontId="14" fillId="2" borderId="2" xfId="8" applyFont="1" applyFill="1" applyBorder="1" applyAlignment="1">
      <alignment horizontal="center" vertical="center" wrapText="1"/>
    </xf>
    <xf numFmtId="0" fontId="19" fillId="6" borderId="2" xfId="8" applyFont="1" applyFill="1" applyBorder="1" applyAlignment="1">
      <alignment horizontal="center" vertical="center" wrapText="1"/>
    </xf>
    <xf numFmtId="0" fontId="19" fillId="6" borderId="2" xfId="6" applyFont="1" applyFill="1" applyBorder="1" applyAlignment="1">
      <alignment horizontal="left" vertical="center" wrapText="1"/>
    </xf>
    <xf numFmtId="0" fontId="19" fillId="6" borderId="2" xfId="8" applyFont="1" applyFill="1" applyBorder="1" applyAlignment="1">
      <alignment horizontal="left" vertical="center" wrapText="1"/>
    </xf>
    <xf numFmtId="0" fontId="20" fillId="6" borderId="2" xfId="8" applyFont="1" applyFill="1" applyBorder="1" applyAlignment="1">
      <alignment horizontal="justify" vertical="center" wrapText="1"/>
    </xf>
    <xf numFmtId="0" fontId="12" fillId="6" borderId="2" xfId="5" applyFont="1" applyFill="1" applyBorder="1" applyAlignment="1">
      <alignment horizontal="justify" vertical="center" wrapText="1"/>
    </xf>
    <xf numFmtId="0" fontId="12" fillId="0" borderId="2" xfId="5" applyFont="1" applyBorder="1" applyAlignment="1">
      <alignment horizontal="left" vertical="center" wrapText="1"/>
    </xf>
    <xf numFmtId="0" fontId="21" fillId="0" borderId="0" xfId="8" applyFont="1" applyAlignment="1">
      <alignment vertical="center" wrapText="1"/>
    </xf>
    <xf numFmtId="0" fontId="19" fillId="6" borderId="2" xfId="6" applyFont="1" applyFill="1" applyBorder="1" applyAlignment="1">
      <alignment horizontal="left" vertical="center" wrapText="1" indent="1"/>
    </xf>
    <xf numFmtId="0" fontId="19" fillId="6" borderId="2" xfId="8" applyFont="1" applyFill="1" applyBorder="1" applyAlignment="1">
      <alignment horizontal="left" vertical="center" wrapText="1" indent="1"/>
    </xf>
    <xf numFmtId="0" fontId="15" fillId="6" borderId="2" xfId="5" applyFont="1" applyFill="1" applyBorder="1" applyAlignment="1">
      <alignment horizontal="justify" vertical="center" wrapText="1"/>
    </xf>
    <xf numFmtId="0" fontId="15" fillId="0" borderId="2" xfId="5" applyFont="1" applyBorder="1" applyAlignment="1">
      <alignment horizontal="left" vertical="center" wrapText="1" indent="1"/>
    </xf>
    <xf numFmtId="0" fontId="21" fillId="0" borderId="0" xfId="8" applyFont="1" applyAlignment="1">
      <alignment wrapText="1"/>
    </xf>
    <xf numFmtId="0" fontId="12" fillId="0" borderId="2" xfId="5" applyFont="1" applyBorder="1" applyAlignment="1">
      <alignment horizontal="left" vertical="center" wrapText="1" indent="1"/>
    </xf>
    <xf numFmtId="0" fontId="19" fillId="7" borderId="2" xfId="8" applyFont="1" applyFill="1" applyBorder="1" applyAlignment="1">
      <alignment horizontal="center" vertical="center" wrapText="1"/>
    </xf>
    <xf numFmtId="0" fontId="19" fillId="7" borderId="2" xfId="6" applyFont="1" applyFill="1" applyBorder="1" applyAlignment="1">
      <alignment horizontal="left" vertical="center" wrapText="1" indent="1"/>
    </xf>
    <xf numFmtId="0" fontId="19" fillId="7" borderId="2" xfId="8" applyFont="1" applyFill="1" applyBorder="1" applyAlignment="1">
      <alignment horizontal="left" vertical="center" wrapText="1" indent="1"/>
    </xf>
    <xf numFmtId="0" fontId="20" fillId="7" borderId="2" xfId="8" applyFont="1" applyFill="1" applyBorder="1" applyAlignment="1">
      <alignment horizontal="justify" vertical="center" wrapText="1"/>
    </xf>
    <xf numFmtId="0" fontId="15" fillId="7" borderId="2" xfId="5" applyFont="1" applyFill="1" applyBorder="1" applyAlignment="1">
      <alignment horizontal="justify" vertical="center" wrapText="1"/>
    </xf>
    <xf numFmtId="0" fontId="16" fillId="0" borderId="2" xfId="5" applyFont="1" applyBorder="1" applyAlignment="1">
      <alignment horizontal="left" vertical="center" wrapText="1" indent="1"/>
    </xf>
    <xf numFmtId="0" fontId="16" fillId="7" borderId="2" xfId="5" applyFont="1" applyFill="1" applyBorder="1" applyAlignment="1">
      <alignment horizontal="justify" vertical="center" wrapText="1"/>
    </xf>
    <xf numFmtId="0" fontId="19" fillId="8" borderId="2" xfId="8" applyFont="1" applyFill="1" applyBorder="1" applyAlignment="1">
      <alignment horizontal="center" vertical="center" wrapText="1"/>
    </xf>
    <xf numFmtId="0" fontId="19" fillId="8" borderId="2" xfId="6" applyFont="1" applyFill="1" applyBorder="1" applyAlignment="1">
      <alignment horizontal="left" vertical="center" wrapText="1" indent="1"/>
    </xf>
    <xf numFmtId="0" fontId="19" fillId="8" borderId="2" xfId="8" applyFont="1" applyFill="1" applyBorder="1" applyAlignment="1">
      <alignment horizontal="left" vertical="center" wrapText="1" indent="1"/>
    </xf>
    <xf numFmtId="0" fontId="20" fillId="8" borderId="2" xfId="8" applyFont="1" applyFill="1" applyBorder="1" applyAlignment="1">
      <alignment horizontal="justify" vertical="center" wrapText="1"/>
    </xf>
    <xf numFmtId="0" fontId="15" fillId="8" borderId="2" xfId="5" applyFont="1" applyFill="1" applyBorder="1" applyAlignment="1">
      <alignment horizontal="justify" vertical="center" wrapText="1"/>
    </xf>
    <xf numFmtId="0" fontId="16" fillId="8" borderId="2" xfId="5" applyFont="1" applyFill="1" applyBorder="1" applyAlignment="1">
      <alignment horizontal="justify" vertical="center" wrapText="1"/>
    </xf>
    <xf numFmtId="0" fontId="19" fillId="8" borderId="2" xfId="8" applyFont="1" applyFill="1" applyBorder="1" applyAlignment="1">
      <alignment horizontal="left" vertical="justify" wrapText="1" indent="2"/>
    </xf>
    <xf numFmtId="0" fontId="19" fillId="8" borderId="2" xfId="6" applyFont="1" applyFill="1" applyBorder="1" applyAlignment="1">
      <alignment vertical="center" wrapText="1"/>
    </xf>
    <xf numFmtId="0" fontId="12" fillId="8" borderId="2" xfId="8" applyFont="1" applyFill="1" applyBorder="1" applyAlignment="1">
      <alignment horizontal="left" vertical="center" wrapText="1" indent="2"/>
    </xf>
    <xf numFmtId="0" fontId="16" fillId="0" borderId="2" xfId="6" applyFont="1" applyBorder="1" applyAlignment="1">
      <alignment horizontal="left" vertical="justify" wrapText="1" indent="2"/>
    </xf>
    <xf numFmtId="0" fontId="21" fillId="0" borderId="0" xfId="8" applyFont="1" applyAlignment="1">
      <alignment horizontal="left" vertical="justify" wrapText="1" indent="2"/>
    </xf>
    <xf numFmtId="0" fontId="19" fillId="9" borderId="2" xfId="8" applyFont="1" applyFill="1" applyBorder="1" applyAlignment="1">
      <alignment horizontal="center" vertical="center" wrapText="1"/>
    </xf>
    <xf numFmtId="0" fontId="19" fillId="9" borderId="2" xfId="6" applyFont="1" applyFill="1" applyBorder="1" applyAlignment="1">
      <alignment horizontal="left" vertical="center" wrapText="1" indent="1"/>
    </xf>
    <xf numFmtId="0" fontId="19" fillId="9" borderId="2" xfId="8" applyFont="1" applyFill="1" applyBorder="1" applyAlignment="1">
      <alignment horizontal="left" vertical="center" wrapText="1" indent="1"/>
    </xf>
    <xf numFmtId="0" fontId="20" fillId="9" borderId="2" xfId="8" applyFont="1" applyFill="1" applyBorder="1" applyAlignment="1">
      <alignment horizontal="justify" vertical="center" wrapText="1"/>
    </xf>
    <xf numFmtId="0" fontId="15" fillId="9" borderId="2" xfId="5" applyFont="1" applyFill="1" applyBorder="1" applyAlignment="1">
      <alignment horizontal="justify" vertical="center" wrapText="1"/>
    </xf>
    <xf numFmtId="0" fontId="15" fillId="4" borderId="2" xfId="5" applyFont="1" applyFill="1" applyBorder="1" applyAlignment="1">
      <alignment horizontal="left" vertical="center" wrapText="1" indent="1"/>
    </xf>
    <xf numFmtId="0" fontId="7" fillId="0" borderId="0" xfId="5"/>
    <xf numFmtId="0" fontId="25" fillId="4" borderId="0" xfId="12" applyFont="1" applyFill="1" applyAlignment="1">
      <alignment horizontal="center" vertical="center"/>
    </xf>
    <xf numFmtId="0" fontId="25" fillId="4" borderId="0" xfId="12" applyFont="1" applyFill="1"/>
    <xf numFmtId="0" fontId="26" fillId="4" borderId="0" xfId="12" applyFont="1" applyFill="1" applyAlignment="1" applyProtection="1">
      <alignment horizontal="center" vertical="center"/>
      <protection locked="0"/>
    </xf>
    <xf numFmtId="0" fontId="9" fillId="4" borderId="2" xfId="2" applyFont="1" applyFill="1" applyBorder="1" applyAlignment="1">
      <alignment vertical="center" wrapText="1"/>
    </xf>
    <xf numFmtId="0" fontId="9" fillId="0" borderId="2" xfId="2" applyFont="1" applyBorder="1" applyAlignment="1">
      <alignment vertical="center" wrapText="1"/>
    </xf>
    <xf numFmtId="0" fontId="9" fillId="4" borderId="9" xfId="2" applyFont="1" applyFill="1" applyBorder="1" applyAlignment="1">
      <alignment vertical="center" wrapText="1"/>
    </xf>
    <xf numFmtId="0" fontId="8" fillId="10" borderId="30" xfId="2" applyFont="1" applyFill="1" applyBorder="1" applyAlignment="1">
      <alignment horizontal="center" vertical="center" wrapText="1"/>
    </xf>
    <xf numFmtId="0" fontId="8" fillId="10" borderId="17" xfId="2" applyFont="1" applyFill="1" applyBorder="1" applyAlignment="1">
      <alignment horizontal="center" vertical="center" wrapText="1"/>
    </xf>
    <xf numFmtId="0" fontId="8" fillId="10" borderId="17" xfId="2" applyFont="1" applyFill="1" applyBorder="1" applyAlignment="1">
      <alignment horizontal="center" vertical="center"/>
    </xf>
    <xf numFmtId="0" fontId="8" fillId="10" borderId="34" xfId="2" applyFont="1" applyFill="1" applyBorder="1" applyAlignment="1">
      <alignment horizontal="center" vertical="center"/>
    </xf>
    <xf numFmtId="0" fontId="10" fillId="0" borderId="2" xfId="2" applyFont="1" applyBorder="1" applyAlignment="1">
      <alignment horizontal="justify" vertical="top" wrapText="1"/>
    </xf>
    <xf numFmtId="0" fontId="10" fillId="0" borderId="8" xfId="2" applyFont="1" applyBorder="1" applyAlignment="1">
      <alignment horizontal="justify" vertical="center" wrapText="1"/>
    </xf>
    <xf numFmtId="0" fontId="10" fillId="0" borderId="2" xfId="2" applyFont="1" applyBorder="1" applyAlignment="1">
      <alignment horizontal="justify" vertical="center" wrapText="1"/>
    </xf>
    <xf numFmtId="0" fontId="11" fillId="0" borderId="2" xfId="2" applyFont="1" applyBorder="1" applyAlignment="1">
      <alignment horizontal="justify" vertical="center" wrapText="1"/>
    </xf>
    <xf numFmtId="0" fontId="11" fillId="0" borderId="8" xfId="2" applyFont="1" applyBorder="1" applyAlignment="1">
      <alignment horizontal="justify" vertical="center" wrapText="1"/>
    </xf>
    <xf numFmtId="0" fontId="10" fillId="0" borderId="2"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justify" vertical="center" wrapText="1"/>
    </xf>
    <xf numFmtId="0" fontId="10" fillId="0" borderId="10" xfId="2" applyFont="1" applyBorder="1" applyAlignment="1">
      <alignment horizontal="justify" vertical="center" wrapText="1"/>
    </xf>
    <xf numFmtId="0" fontId="33" fillId="14" borderId="33" xfId="2" applyFont="1" applyFill="1" applyBorder="1" applyAlignment="1">
      <alignment horizontal="center" vertical="center"/>
    </xf>
    <xf numFmtId="0" fontId="9" fillId="4" borderId="12" xfId="2" applyFont="1" applyFill="1" applyBorder="1" applyAlignment="1">
      <alignment vertical="center" wrapText="1"/>
    </xf>
    <xf numFmtId="0" fontId="9" fillId="0" borderId="12" xfId="2" applyFont="1" applyBorder="1" applyAlignment="1">
      <alignment vertical="center" wrapText="1"/>
    </xf>
    <xf numFmtId="0" fontId="9" fillId="0" borderId="32" xfId="2" applyFont="1" applyBorder="1" applyAlignment="1">
      <alignment vertical="center" wrapText="1"/>
    </xf>
    <xf numFmtId="0" fontId="9" fillId="4" borderId="32" xfId="2" applyFont="1" applyFill="1" applyBorder="1" applyAlignment="1">
      <alignment vertical="center" wrapText="1"/>
    </xf>
    <xf numFmtId="0" fontId="8" fillId="10" borderId="31" xfId="2" applyFont="1" applyFill="1" applyBorder="1" applyAlignment="1">
      <alignment horizontal="center" vertical="center" wrapText="1"/>
    </xf>
    <xf numFmtId="2" fontId="26" fillId="4" borderId="0" xfId="12" applyNumberFormat="1" applyFont="1" applyFill="1" applyAlignment="1">
      <alignment horizontal="center"/>
    </xf>
    <xf numFmtId="0" fontId="28" fillId="4" borderId="0" xfId="12" applyFont="1" applyFill="1" applyAlignment="1">
      <alignment horizontal="center"/>
    </xf>
    <xf numFmtId="10" fontId="38" fillId="4" borderId="38" xfId="0" applyNumberFormat="1" applyFont="1" applyFill="1" applyBorder="1" applyAlignment="1">
      <alignment vertical="center" wrapText="1" readingOrder="1"/>
    </xf>
    <xf numFmtId="10" fontId="35" fillId="4" borderId="2" xfId="0" applyNumberFormat="1" applyFont="1" applyFill="1" applyBorder="1" applyAlignment="1">
      <alignment horizontal="center" vertical="center"/>
    </xf>
    <xf numFmtId="10" fontId="35" fillId="4" borderId="2" xfId="15" applyNumberFormat="1" applyFont="1" applyFill="1" applyBorder="1" applyAlignment="1" applyProtection="1">
      <alignment horizontal="center" vertical="center"/>
    </xf>
    <xf numFmtId="10" fontId="38" fillId="4" borderId="38" xfId="0" applyNumberFormat="1" applyFont="1" applyFill="1" applyBorder="1" applyAlignment="1">
      <alignment horizontal="center" vertical="center" wrapText="1" readingOrder="1"/>
    </xf>
    <xf numFmtId="0" fontId="23" fillId="0" borderId="31" xfId="3" applyFont="1" applyBorder="1" applyAlignment="1">
      <alignment horizontal="center" vertical="center" wrapText="1" readingOrder="1"/>
    </xf>
    <xf numFmtId="10" fontId="38" fillId="4" borderId="48" xfId="0" applyNumberFormat="1" applyFont="1" applyFill="1" applyBorder="1" applyAlignment="1">
      <alignment horizontal="center" vertical="center" wrapText="1" readingOrder="1"/>
    </xf>
    <xf numFmtId="10" fontId="38" fillId="4" borderId="49" xfId="0" applyNumberFormat="1" applyFont="1" applyFill="1" applyBorder="1" applyAlignment="1">
      <alignment vertical="center" wrapText="1" readingOrder="1"/>
    </xf>
    <xf numFmtId="10" fontId="38" fillId="4" borderId="2" xfId="0" applyNumberFormat="1" applyFont="1" applyFill="1" applyBorder="1" applyAlignment="1">
      <alignment vertical="center" wrapText="1" readingOrder="1"/>
    </xf>
    <xf numFmtId="10" fontId="38" fillId="4" borderId="2" xfId="0" applyNumberFormat="1" applyFont="1" applyFill="1" applyBorder="1" applyAlignment="1">
      <alignment horizontal="center" vertical="center" wrapText="1" readingOrder="1"/>
    </xf>
    <xf numFmtId="9" fontId="25" fillId="4" borderId="0" xfId="12" applyNumberFormat="1" applyFont="1" applyFill="1"/>
    <xf numFmtId="0" fontId="27" fillId="4" borderId="0" xfId="12" applyFont="1" applyFill="1" applyAlignment="1">
      <alignment horizontal="left" vertical="center"/>
    </xf>
    <xf numFmtId="0" fontId="32" fillId="4" borderId="0" xfId="7" applyFont="1" applyFill="1" applyAlignment="1">
      <alignment vertical="center"/>
    </xf>
    <xf numFmtId="0" fontId="28" fillId="4" borderId="0" xfId="12" applyFont="1" applyFill="1" applyAlignment="1">
      <alignment horizontal="center" vertical="center"/>
    </xf>
    <xf numFmtId="0" fontId="25" fillId="4" borderId="0" xfId="12" applyFont="1" applyFill="1" applyAlignment="1">
      <alignment vertical="center"/>
    </xf>
    <xf numFmtId="0" fontId="25" fillId="4" borderId="2" xfId="12" applyFont="1" applyFill="1" applyBorder="1" applyAlignment="1" applyProtection="1">
      <alignment horizontal="center" vertical="center"/>
      <protection locked="0"/>
    </xf>
    <xf numFmtId="0" fontId="25" fillId="4" borderId="2" xfId="12" applyFont="1" applyFill="1" applyBorder="1" applyAlignment="1">
      <alignment horizontal="center" vertical="center"/>
    </xf>
    <xf numFmtId="9" fontId="37" fillId="4" borderId="53" xfId="12" applyNumberFormat="1" applyFont="1" applyFill="1" applyBorder="1" applyAlignment="1">
      <alignment horizontal="center"/>
    </xf>
    <xf numFmtId="0" fontId="25" fillId="4" borderId="2" xfId="12" applyFont="1" applyFill="1" applyBorder="1" applyAlignment="1">
      <alignment horizontal="center"/>
    </xf>
    <xf numFmtId="0" fontId="26" fillId="4" borderId="2" xfId="12" applyFont="1" applyFill="1" applyBorder="1" applyAlignment="1">
      <alignment horizontal="center" vertical="center"/>
    </xf>
    <xf numFmtId="0" fontId="25" fillId="4" borderId="12" xfId="12" applyFont="1" applyFill="1" applyBorder="1" applyAlignment="1">
      <alignment horizontal="center"/>
    </xf>
    <xf numFmtId="0" fontId="36" fillId="4" borderId="0" xfId="7" applyFont="1" applyFill="1" applyAlignment="1">
      <alignment vertical="center"/>
    </xf>
    <xf numFmtId="0" fontId="25" fillId="4" borderId="6" xfId="12" applyFont="1" applyFill="1" applyBorder="1"/>
    <xf numFmtId="0" fontId="29" fillId="4" borderId="0" xfId="8" applyFont="1" applyFill="1" applyAlignment="1">
      <alignment horizontal="center" vertical="center" wrapText="1"/>
    </xf>
    <xf numFmtId="0" fontId="28" fillId="4" borderId="0" xfId="12" applyFont="1" applyFill="1" applyAlignment="1" applyProtection="1">
      <alignment horizontal="center" vertical="center"/>
      <protection locked="0"/>
    </xf>
    <xf numFmtId="0" fontId="25" fillId="4" borderId="0" xfId="12" applyFont="1" applyFill="1" applyAlignment="1" applyProtection="1">
      <alignment horizontal="center" vertical="center"/>
      <protection locked="0"/>
    </xf>
    <xf numFmtId="0" fontId="28" fillId="4" borderId="0" xfId="8" applyFont="1" applyFill="1" applyAlignment="1">
      <alignment vertical="center" wrapText="1"/>
    </xf>
    <xf numFmtId="0" fontId="28" fillId="4" borderId="0" xfId="8" applyFont="1" applyFill="1" applyAlignment="1">
      <alignment horizontal="center" vertical="center" wrapText="1"/>
    </xf>
    <xf numFmtId="0" fontId="28" fillId="4" borderId="0" xfId="8" applyFont="1" applyFill="1" applyAlignment="1">
      <alignment horizontal="left" vertical="center" wrapText="1"/>
    </xf>
    <xf numFmtId="0" fontId="25" fillId="4" borderId="0" xfId="12" applyFont="1" applyFill="1" applyAlignment="1">
      <alignment horizontal="center"/>
    </xf>
    <xf numFmtId="0" fontId="25" fillId="4" borderId="2" xfId="12" applyFont="1" applyFill="1" applyBorder="1" applyAlignment="1">
      <alignment vertical="center"/>
    </xf>
    <xf numFmtId="0" fontId="34" fillId="15" borderId="2" xfId="0" applyFont="1" applyFill="1" applyBorder="1" applyAlignment="1">
      <alignment horizontal="center" vertical="center" wrapText="1"/>
    </xf>
    <xf numFmtId="0" fontId="28" fillId="17" borderId="12" xfId="8" applyFont="1" applyFill="1" applyBorder="1" applyAlignment="1" applyProtection="1">
      <alignment horizontal="center" vertical="center" wrapText="1"/>
      <protection locked="0"/>
    </xf>
    <xf numFmtId="0" fontId="28" fillId="17" borderId="2" xfId="8" applyFont="1" applyFill="1" applyBorder="1" applyAlignment="1" applyProtection="1">
      <alignment horizontal="center" vertical="center" wrapText="1"/>
      <protection locked="0"/>
    </xf>
    <xf numFmtId="0" fontId="28" fillId="17" borderId="17" xfId="8" applyFont="1" applyFill="1" applyBorder="1" applyAlignment="1" applyProtection="1">
      <alignment vertical="center" wrapText="1"/>
      <protection locked="0"/>
    </xf>
    <xf numFmtId="0" fontId="28" fillId="17" borderId="2" xfId="8" applyFont="1" applyFill="1" applyBorder="1" applyAlignment="1" applyProtection="1">
      <alignment vertical="center" wrapText="1"/>
      <protection locked="0"/>
    </xf>
    <xf numFmtId="0" fontId="25" fillId="17" borderId="2" xfId="12" applyFont="1" applyFill="1" applyBorder="1" applyAlignment="1" applyProtection="1">
      <alignment vertical="center"/>
      <protection locked="0"/>
    </xf>
    <xf numFmtId="0" fontId="25" fillId="17" borderId="2" xfId="12" applyFont="1" applyFill="1" applyBorder="1" applyAlignment="1">
      <alignment horizontal="justify" vertical="justify" wrapText="1"/>
    </xf>
    <xf numFmtId="0" fontId="28" fillId="17" borderId="0" xfId="12" applyFont="1" applyFill="1" applyAlignment="1">
      <alignment horizontal="center"/>
    </xf>
    <xf numFmtId="0" fontId="35" fillId="4" borderId="0" xfId="12" applyFont="1" applyFill="1" applyAlignment="1" applyProtection="1">
      <alignment horizontal="center" vertical="center"/>
      <protection locked="0"/>
    </xf>
    <xf numFmtId="0" fontId="41" fillId="15" borderId="2" xfId="0" applyFont="1" applyFill="1" applyBorder="1" applyAlignment="1">
      <alignment horizontal="center" vertical="center" wrapText="1"/>
    </xf>
    <xf numFmtId="14" fontId="41" fillId="15" borderId="2" xfId="0" applyNumberFormat="1" applyFont="1" applyFill="1" applyBorder="1" applyAlignment="1">
      <alignment horizontal="center" vertical="center" wrapText="1"/>
    </xf>
    <xf numFmtId="14" fontId="41" fillId="4" borderId="0" xfId="0" applyNumberFormat="1" applyFont="1" applyFill="1" applyAlignment="1">
      <alignment horizontal="center" vertical="center" wrapText="1"/>
    </xf>
    <xf numFmtId="0" fontId="41" fillId="4" borderId="0" xfId="0" applyFont="1" applyFill="1"/>
    <xf numFmtId="49" fontId="41" fillId="15" borderId="2" xfId="0" applyNumberFormat="1" applyFont="1" applyFill="1" applyBorder="1" applyAlignment="1">
      <alignment horizontal="center" vertical="center" wrapText="1"/>
    </xf>
    <xf numFmtId="49" fontId="41" fillId="4" borderId="0" xfId="0" applyNumberFormat="1" applyFont="1" applyFill="1" applyAlignment="1">
      <alignment horizontal="center" vertical="center" wrapText="1"/>
    </xf>
    <xf numFmtId="0" fontId="41" fillId="4" borderId="0" xfId="0" applyFont="1" applyFill="1" applyAlignment="1">
      <alignment horizontal="center"/>
    </xf>
    <xf numFmtId="9" fontId="41" fillId="4" borderId="0" xfId="0" applyNumberFormat="1" applyFont="1" applyFill="1" applyAlignment="1">
      <alignment horizontal="center"/>
    </xf>
    <xf numFmtId="0" fontId="41" fillId="4" borderId="0" xfId="0" applyFont="1" applyFill="1" applyAlignment="1">
      <alignment vertical="center"/>
    </xf>
    <xf numFmtId="0" fontId="41" fillId="4" borderId="0" xfId="0" applyFont="1" applyFill="1" applyAlignment="1">
      <alignment horizontal="left"/>
    </xf>
    <xf numFmtId="0" fontId="41" fillId="4" borderId="0" xfId="0" applyFont="1" applyFill="1" applyAlignment="1">
      <alignment horizontal="center" vertical="center"/>
    </xf>
    <xf numFmtId="1" fontId="41" fillId="4" borderId="0" xfId="0" applyNumberFormat="1" applyFont="1" applyFill="1"/>
    <xf numFmtId="9" fontId="42" fillId="4" borderId="0" xfId="0" applyNumberFormat="1" applyFont="1" applyFill="1" applyAlignment="1">
      <alignment horizontal="center" vertical="center"/>
    </xf>
    <xf numFmtId="0" fontId="42" fillId="4" borderId="0" xfId="0" applyFont="1" applyFill="1"/>
    <xf numFmtId="0" fontId="42" fillId="4" borderId="0" xfId="0" applyFont="1" applyFill="1" applyAlignment="1">
      <alignment horizontal="center" vertical="center" wrapText="1"/>
    </xf>
    <xf numFmtId="2" fontId="41" fillId="4" borderId="0" xfId="0" applyNumberFormat="1" applyFont="1" applyFill="1" applyAlignment="1">
      <alignment vertical="center"/>
    </xf>
    <xf numFmtId="10" fontId="42" fillId="4" borderId="2" xfId="0" applyNumberFormat="1" applyFont="1" applyFill="1" applyBorder="1" applyAlignment="1">
      <alignment vertical="center"/>
    </xf>
    <xf numFmtId="10" fontId="42" fillId="4" borderId="0" xfId="0" applyNumberFormat="1" applyFont="1" applyFill="1" applyAlignment="1">
      <alignment vertical="center"/>
    </xf>
    <xf numFmtId="0" fontId="45" fillId="4" borderId="2" xfId="0" applyFont="1" applyFill="1" applyBorder="1" applyAlignment="1" applyProtection="1">
      <alignment horizontal="center" vertical="center" wrapText="1" readingOrder="1"/>
      <protection locked="0"/>
    </xf>
    <xf numFmtId="164" fontId="45" fillId="4" borderId="2" xfId="0" applyNumberFormat="1" applyFont="1" applyFill="1" applyBorder="1" applyAlignment="1" applyProtection="1">
      <alignment horizontal="center" vertical="center" wrapText="1" readingOrder="1"/>
      <protection locked="0"/>
    </xf>
    <xf numFmtId="9" fontId="45" fillId="4" borderId="2" xfId="0" applyNumberFormat="1" applyFont="1" applyFill="1" applyBorder="1" applyAlignment="1" applyProtection="1">
      <alignment horizontal="center" vertical="center" wrapText="1" readingOrder="1"/>
      <protection locked="0"/>
    </xf>
    <xf numFmtId="0" fontId="41" fillId="4" borderId="2" xfId="0" applyFont="1" applyFill="1" applyBorder="1" applyAlignment="1" applyProtection="1">
      <alignment horizontal="center" vertical="center"/>
      <protection locked="0"/>
    </xf>
    <xf numFmtId="9" fontId="41" fillId="4" borderId="2" xfId="0" applyNumberFormat="1" applyFont="1" applyFill="1" applyBorder="1" applyAlignment="1" applyProtection="1">
      <alignment horizontal="center" vertical="center"/>
      <protection locked="0"/>
    </xf>
    <xf numFmtId="9" fontId="41" fillId="4" borderId="0" xfId="15" applyFont="1" applyFill="1" applyAlignment="1" applyProtection="1">
      <alignment vertical="center"/>
    </xf>
    <xf numFmtId="0" fontId="42" fillId="4" borderId="0" xfId="0" applyFont="1" applyFill="1" applyAlignment="1">
      <alignment vertical="center"/>
    </xf>
    <xf numFmtId="9" fontId="45" fillId="4" borderId="0" xfId="0" applyNumberFormat="1" applyFont="1" applyFill="1" applyAlignment="1">
      <alignment vertical="center" wrapText="1" readingOrder="1"/>
    </xf>
    <xf numFmtId="0" fontId="41" fillId="4" borderId="0" xfId="0" applyFont="1" applyFill="1" applyAlignment="1">
      <alignment horizontal="left" vertical="center"/>
    </xf>
    <xf numFmtId="0" fontId="45" fillId="4" borderId="0" xfId="0" applyFont="1" applyFill="1" applyAlignment="1">
      <alignment vertical="center" wrapText="1" readingOrder="1"/>
    </xf>
    <xf numFmtId="0" fontId="41" fillId="4" borderId="12" xfId="0" applyFont="1" applyFill="1" applyBorder="1" applyAlignment="1">
      <alignment horizontal="center" vertical="center"/>
    </xf>
    <xf numFmtId="0" fontId="41" fillId="4" borderId="2" xfId="0" applyFont="1" applyFill="1" applyBorder="1"/>
    <xf numFmtId="0" fontId="41" fillId="4" borderId="2" xfId="0" applyFont="1" applyFill="1" applyBorder="1" applyAlignment="1">
      <alignment vertical="center"/>
    </xf>
    <xf numFmtId="9" fontId="41" fillId="4" borderId="0" xfId="0" applyNumberFormat="1" applyFont="1" applyFill="1" applyAlignment="1">
      <alignment horizontal="center" vertical="center"/>
    </xf>
    <xf numFmtId="0" fontId="41" fillId="4" borderId="39" xfId="0" applyFont="1" applyFill="1" applyBorder="1" applyAlignment="1">
      <alignment horizontal="left" vertical="center"/>
    </xf>
    <xf numFmtId="0" fontId="41" fillId="4" borderId="40" xfId="0" applyFont="1" applyFill="1" applyBorder="1" applyAlignment="1">
      <alignment horizontal="left" vertical="center"/>
    </xf>
    <xf numFmtId="0" fontId="41" fillId="4" borderId="40" xfId="0" applyFont="1" applyFill="1" applyBorder="1" applyAlignment="1">
      <alignment horizontal="center" vertical="center"/>
    </xf>
    <xf numFmtId="0" fontId="41" fillId="4" borderId="41" xfId="0" applyFont="1" applyFill="1" applyBorder="1" applyAlignment="1">
      <alignment horizontal="center" vertical="center"/>
    </xf>
    <xf numFmtId="0" fontId="41" fillId="4" borderId="42" xfId="0" applyFont="1" applyFill="1" applyBorder="1" applyAlignment="1">
      <alignment horizontal="left" vertical="center"/>
    </xf>
    <xf numFmtId="0" fontId="41" fillId="4" borderId="43" xfId="0" applyFont="1" applyFill="1" applyBorder="1" applyAlignment="1">
      <alignment horizontal="center" vertical="center"/>
    </xf>
    <xf numFmtId="0" fontId="41" fillId="4" borderId="6" xfId="0" applyFont="1" applyFill="1" applyBorder="1" applyAlignment="1">
      <alignment horizontal="center" vertical="center"/>
    </xf>
    <xf numFmtId="0" fontId="41" fillId="4" borderId="44" xfId="0" applyFont="1" applyFill="1" applyBorder="1" applyAlignment="1">
      <alignment horizontal="left" vertical="center"/>
    </xf>
    <xf numFmtId="0" fontId="41" fillId="4" borderId="45" xfId="0" applyFont="1" applyFill="1" applyBorder="1" applyAlignment="1">
      <alignment horizontal="left" vertical="center"/>
    </xf>
    <xf numFmtId="0" fontId="41" fillId="4" borderId="45" xfId="0" applyFont="1" applyFill="1" applyBorder="1" applyAlignment="1">
      <alignment vertical="center"/>
    </xf>
    <xf numFmtId="0" fontId="41" fillId="4" borderId="45" xfId="0" applyFont="1" applyFill="1" applyBorder="1" applyAlignment="1">
      <alignment horizontal="center" vertical="center"/>
    </xf>
    <xf numFmtId="0" fontId="41" fillId="4" borderId="46" xfId="0" applyFont="1" applyFill="1" applyBorder="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xf numFmtId="0" fontId="41" fillId="0" borderId="0" xfId="0" applyFont="1" applyAlignment="1">
      <alignment horizontal="center"/>
    </xf>
    <xf numFmtId="9" fontId="41" fillId="4" borderId="0" xfId="15" applyFont="1" applyFill="1" applyBorder="1" applyAlignment="1" applyProtection="1">
      <alignment horizontal="center" vertical="center"/>
    </xf>
    <xf numFmtId="0" fontId="42" fillId="17" borderId="2" xfId="0" applyFont="1" applyFill="1" applyBorder="1" applyAlignment="1">
      <alignment horizontal="center" vertical="center"/>
    </xf>
    <xf numFmtId="0" fontId="47" fillId="17" borderId="1" xfId="0" applyFont="1" applyFill="1" applyBorder="1" applyAlignment="1">
      <alignment horizontal="left" vertical="center"/>
    </xf>
    <xf numFmtId="0" fontId="42" fillId="17" borderId="1" xfId="0" applyFont="1" applyFill="1" applyBorder="1" applyAlignment="1">
      <alignment horizontal="left" vertical="center"/>
    </xf>
    <xf numFmtId="0" fontId="42" fillId="17" borderId="13" xfId="0" applyFont="1" applyFill="1" applyBorder="1" applyAlignment="1">
      <alignment horizontal="left" vertical="center"/>
    </xf>
    <xf numFmtId="10" fontId="24" fillId="0" borderId="65" xfId="0" applyNumberFormat="1" applyFont="1" applyBorder="1" applyAlignment="1">
      <alignment horizontal="center" vertical="center" wrapText="1" readingOrder="1"/>
    </xf>
    <xf numFmtId="10" fontId="24" fillId="20" borderId="65" xfId="0" applyNumberFormat="1" applyFont="1" applyFill="1" applyBorder="1" applyAlignment="1">
      <alignment horizontal="center" vertical="center" wrapText="1" readingOrder="1"/>
    </xf>
    <xf numFmtId="0" fontId="24" fillId="0" borderId="65" xfId="0" applyFont="1" applyBorder="1" applyAlignment="1">
      <alignment horizontal="center" vertical="center" wrapText="1" readingOrder="1"/>
    </xf>
    <xf numFmtId="10" fontId="42" fillId="4" borderId="2" xfId="15" applyNumberFormat="1" applyFont="1" applyFill="1" applyBorder="1" applyAlignment="1" applyProtection="1">
      <alignment horizontal="center" vertical="center"/>
    </xf>
    <xf numFmtId="2" fontId="42" fillId="4" borderId="2" xfId="0" applyNumberFormat="1" applyFont="1" applyFill="1" applyBorder="1" applyAlignment="1">
      <alignment horizontal="center" vertical="center"/>
    </xf>
    <xf numFmtId="0" fontId="29" fillId="19" borderId="60" xfId="8" applyFont="1" applyFill="1" applyBorder="1" applyAlignment="1">
      <alignment horizontal="center" vertical="center" wrapText="1"/>
    </xf>
    <xf numFmtId="0" fontId="29" fillId="19" borderId="58" xfId="8" applyFont="1" applyFill="1" applyBorder="1" applyAlignment="1">
      <alignment horizontal="center" vertical="center" wrapText="1"/>
    </xf>
    <xf numFmtId="0" fontId="29" fillId="19" borderId="59" xfId="8" applyFont="1" applyFill="1" applyBorder="1" applyAlignment="1">
      <alignment horizontal="center" vertical="center" wrapText="1"/>
    </xf>
    <xf numFmtId="0" fontId="28" fillId="17" borderId="12" xfId="12" applyFont="1" applyFill="1" applyBorder="1" applyAlignment="1" applyProtection="1">
      <alignment horizontal="center" vertical="center"/>
      <protection locked="0"/>
    </xf>
    <xf numFmtId="0" fontId="25" fillId="17" borderId="69" xfId="12" applyFont="1" applyFill="1" applyBorder="1" applyAlignment="1">
      <alignment horizontal="center" vertical="center"/>
    </xf>
    <xf numFmtId="0" fontId="25" fillId="17" borderId="70" xfId="12" applyFont="1" applyFill="1" applyBorder="1" applyAlignment="1">
      <alignment horizontal="center" vertical="center"/>
    </xf>
    <xf numFmtId="0" fontId="25" fillId="17" borderId="9" xfId="12" applyFont="1" applyFill="1" applyBorder="1" applyAlignment="1">
      <alignment horizontal="justify" vertical="justify" wrapText="1"/>
    </xf>
    <xf numFmtId="0" fontId="28" fillId="17" borderId="9" xfId="8" applyFont="1" applyFill="1" applyBorder="1" applyAlignment="1" applyProtection="1">
      <alignment vertical="center" wrapText="1"/>
      <protection locked="0"/>
    </xf>
    <xf numFmtId="0" fontId="28" fillId="17" borderId="5" xfId="8" applyFont="1" applyFill="1" applyBorder="1" applyAlignment="1" applyProtection="1">
      <alignment vertical="center" wrapText="1"/>
      <protection locked="0"/>
    </xf>
    <xf numFmtId="0" fontId="25" fillId="17" borderId="30" xfId="12" applyFont="1" applyFill="1" applyBorder="1" applyAlignment="1">
      <alignment horizontal="center" vertical="center"/>
    </xf>
    <xf numFmtId="0" fontId="25" fillId="17" borderId="17" xfId="12" applyFont="1" applyFill="1" applyBorder="1" applyAlignment="1">
      <alignment horizontal="justify" vertical="justify" wrapText="1"/>
    </xf>
    <xf numFmtId="0" fontId="28" fillId="17" borderId="9" xfId="8" applyFont="1" applyFill="1" applyBorder="1" applyAlignment="1" applyProtection="1">
      <alignment horizontal="center" vertical="center" wrapText="1"/>
      <protection locked="0"/>
    </xf>
    <xf numFmtId="0" fontId="28" fillId="4" borderId="12" xfId="12" applyFont="1" applyFill="1" applyBorder="1" applyAlignment="1" applyProtection="1">
      <alignment horizontal="center" vertical="center"/>
      <protection locked="0"/>
    </xf>
    <xf numFmtId="0" fontId="28" fillId="17" borderId="55" xfId="8" applyFont="1" applyFill="1" applyBorder="1" applyAlignment="1">
      <alignment horizontal="center" vertical="center" wrapText="1"/>
    </xf>
    <xf numFmtId="0" fontId="28" fillId="17" borderId="78" xfId="8" applyFont="1" applyFill="1" applyBorder="1" applyAlignment="1">
      <alignment horizontal="center" vertical="center" wrapText="1"/>
    </xf>
    <xf numFmtId="0" fontId="28" fillId="17" borderId="33" xfId="8" applyFont="1" applyFill="1" applyBorder="1" applyAlignment="1">
      <alignment horizontal="center" vertical="center" wrapText="1"/>
    </xf>
    <xf numFmtId="0" fontId="28" fillId="17" borderId="79" xfId="8" applyFont="1" applyFill="1" applyBorder="1" applyAlignment="1">
      <alignment horizontal="center" vertical="center" wrapText="1"/>
    </xf>
    <xf numFmtId="0" fontId="28" fillId="17" borderId="32" xfId="8" applyFont="1" applyFill="1" applyBorder="1" applyAlignment="1" applyProtection="1">
      <alignment horizontal="center" vertical="center" wrapText="1"/>
      <protection locked="0"/>
    </xf>
    <xf numFmtId="0" fontId="25" fillId="17" borderId="5" xfId="12" applyFont="1" applyFill="1" applyBorder="1" applyAlignment="1">
      <alignment horizontal="center" vertical="center" wrapText="1"/>
    </xf>
    <xf numFmtId="0" fontId="25" fillId="17" borderId="68" xfId="12" applyFont="1" applyFill="1" applyBorder="1" applyAlignment="1">
      <alignment vertical="center" wrapText="1"/>
    </xf>
    <xf numFmtId="0" fontId="25" fillId="17" borderId="54" xfId="12" applyFont="1" applyFill="1" applyBorder="1" applyAlignment="1">
      <alignment vertical="center" wrapText="1"/>
    </xf>
    <xf numFmtId="0" fontId="25" fillId="17" borderId="85" xfId="12" applyFont="1" applyFill="1" applyBorder="1" applyAlignment="1">
      <alignment vertical="center" wrapText="1"/>
    </xf>
    <xf numFmtId="0" fontId="25" fillId="17" borderId="86" xfId="12" applyFont="1" applyFill="1" applyBorder="1" applyAlignment="1">
      <alignment vertical="center" wrapText="1"/>
    </xf>
    <xf numFmtId="0" fontId="0" fillId="27" borderId="0" xfId="0" applyFill="1"/>
    <xf numFmtId="0" fontId="0" fillId="27" borderId="0" xfId="0" applyFill="1" applyAlignment="1">
      <alignment horizontal="center"/>
    </xf>
    <xf numFmtId="0" fontId="0" fillId="27" borderId="42" xfId="0" applyFill="1" applyBorder="1" applyAlignment="1">
      <alignment vertical="center"/>
    </xf>
    <xf numFmtId="0" fontId="0" fillId="27" borderId="0" xfId="0" applyFill="1" applyAlignment="1">
      <alignment vertical="center"/>
    </xf>
    <xf numFmtId="0" fontId="0" fillId="27" borderId="43" xfId="0" applyFill="1" applyBorder="1" applyAlignment="1">
      <alignment vertical="center"/>
    </xf>
    <xf numFmtId="0" fontId="25" fillId="4" borderId="2" xfId="18" applyFont="1" applyFill="1" applyBorder="1" applyAlignment="1">
      <alignment horizontal="center" vertical="center"/>
    </xf>
    <xf numFmtId="0" fontId="0" fillId="27" borderId="45" xfId="0" applyFill="1" applyBorder="1"/>
    <xf numFmtId="0" fontId="25" fillId="4" borderId="2" xfId="18" applyFont="1" applyFill="1" applyBorder="1" applyAlignment="1">
      <alignment horizontal="center"/>
    </xf>
    <xf numFmtId="0" fontId="25" fillId="4" borderId="12" xfId="18" applyFont="1" applyFill="1" applyBorder="1" applyAlignment="1">
      <alignment horizontal="center"/>
    </xf>
    <xf numFmtId="0" fontId="25" fillId="4" borderId="0" xfId="18" applyFont="1" applyFill="1" applyAlignment="1">
      <alignment vertical="center"/>
    </xf>
    <xf numFmtId="0" fontId="36" fillId="4" borderId="0" xfId="18" applyFont="1" applyFill="1" applyAlignment="1">
      <alignment vertical="center"/>
    </xf>
    <xf numFmtId="9" fontId="0" fillId="27" borderId="0" xfId="0" applyNumberFormat="1" applyFill="1" applyAlignment="1">
      <alignment vertical="center"/>
    </xf>
    <xf numFmtId="0" fontId="57" fillId="27" borderId="0" xfId="0" applyFont="1" applyFill="1" applyAlignment="1">
      <alignment horizontal="left" vertical="center"/>
    </xf>
    <xf numFmtId="0" fontId="55" fillId="27" borderId="0" xfId="0" applyFont="1" applyFill="1" applyAlignment="1">
      <alignment horizontal="left"/>
    </xf>
    <xf numFmtId="0" fontId="55" fillId="27" borderId="0" xfId="0" applyFont="1" applyFill="1" applyAlignment="1">
      <alignment horizontal="center" vertical="center"/>
    </xf>
    <xf numFmtId="0" fontId="58" fillId="27" borderId="0" xfId="0" applyFont="1" applyFill="1" applyAlignment="1">
      <alignment horizontal="left"/>
    </xf>
    <xf numFmtId="0" fontId="58" fillId="27" borderId="0" xfId="0" applyFont="1" applyFill="1"/>
    <xf numFmtId="0" fontId="55" fillId="27" borderId="0" xfId="0" applyFont="1" applyFill="1" applyAlignment="1">
      <alignment vertical="center"/>
    </xf>
    <xf numFmtId="0" fontId="28" fillId="0" borderId="42" xfId="0" applyFont="1" applyBorder="1"/>
    <xf numFmtId="0" fontId="28" fillId="0" borderId="0" xfId="0" applyFont="1"/>
    <xf numFmtId="0" fontId="29" fillId="0" borderId="0" xfId="0" applyFont="1" applyAlignment="1">
      <alignment horizontal="center"/>
    </xf>
    <xf numFmtId="0" fontId="28" fillId="0" borderId="0" xfId="0" applyFont="1" applyAlignment="1">
      <alignment horizontal="center"/>
    </xf>
    <xf numFmtId="0" fontId="28" fillId="0" borderId="43" xfId="0" applyFont="1" applyBorder="1"/>
    <xf numFmtId="0" fontId="28" fillId="0" borderId="44" xfId="0" applyFont="1" applyBorder="1"/>
    <xf numFmtId="0" fontId="28" fillId="0" borderId="45" xfId="0" applyFont="1" applyBorder="1"/>
    <xf numFmtId="0" fontId="28" fillId="0" borderId="46" xfId="0" applyFont="1" applyBorder="1"/>
    <xf numFmtId="0" fontId="28" fillId="27" borderId="0" xfId="0" applyFont="1" applyFill="1"/>
    <xf numFmtId="0" fontId="28" fillId="27" borderId="0" xfId="0" applyFont="1" applyFill="1" applyAlignment="1">
      <alignment horizontal="center"/>
    </xf>
    <xf numFmtId="0" fontId="12" fillId="23" borderId="14" xfId="19" applyFont="1" applyFill="1" applyBorder="1" applyAlignment="1">
      <alignment vertical="center"/>
    </xf>
    <xf numFmtId="0" fontId="12" fillId="23" borderId="12" xfId="19" applyFont="1" applyFill="1" applyBorder="1" applyAlignment="1">
      <alignment vertical="center"/>
    </xf>
    <xf numFmtId="0" fontId="59" fillId="22" borderId="2" xfId="19" applyFont="1" applyFill="1" applyBorder="1" applyAlignment="1">
      <alignment horizontal="center" vertical="center"/>
    </xf>
    <xf numFmtId="0" fontId="59" fillId="22" borderId="2" xfId="19" applyFont="1" applyFill="1" applyBorder="1" applyAlignment="1">
      <alignment horizontal="center" vertical="center" wrapText="1"/>
    </xf>
    <xf numFmtId="0" fontId="7" fillId="24" borderId="2" xfId="19" applyFont="1" applyFill="1" applyBorder="1" applyAlignment="1">
      <alignment horizontal="center" vertical="center"/>
    </xf>
    <xf numFmtId="0" fontId="60" fillId="24" borderId="2" xfId="19" applyFont="1" applyFill="1" applyBorder="1" applyAlignment="1">
      <alignment horizontal="center" vertical="center" wrapText="1"/>
    </xf>
    <xf numFmtId="0" fontId="10" fillId="24" borderId="2" xfId="19" applyFont="1" applyFill="1" applyBorder="1" applyAlignment="1">
      <alignment horizontal="center" vertical="center" wrapText="1"/>
    </xf>
    <xf numFmtId="0" fontId="11" fillId="24" borderId="2" xfId="19" applyFont="1" applyFill="1" applyBorder="1" applyAlignment="1">
      <alignment horizontal="justify" vertical="center" wrapText="1"/>
    </xf>
    <xf numFmtId="0" fontId="7" fillId="14" borderId="2" xfId="19" applyFont="1" applyFill="1" applyBorder="1" applyAlignment="1">
      <alignment horizontal="center" vertical="center"/>
    </xf>
    <xf numFmtId="0" fontId="60" fillId="14" borderId="2" xfId="19" applyFont="1" applyFill="1" applyBorder="1" applyAlignment="1">
      <alignment horizontal="center" vertical="center" wrapText="1"/>
    </xf>
    <xf numFmtId="0" fontId="10" fillId="14" borderId="2" xfId="19" applyFont="1" applyFill="1" applyBorder="1" applyAlignment="1">
      <alignment horizontal="center" vertical="center" wrapText="1"/>
    </xf>
    <xf numFmtId="0" fontId="11" fillId="14" borderId="2" xfId="19" applyFont="1" applyFill="1" applyBorder="1" applyAlignment="1">
      <alignment horizontal="justify" vertical="center" wrapText="1"/>
    </xf>
    <xf numFmtId="0" fontId="11" fillId="24" borderId="2" xfId="19" applyFont="1" applyFill="1" applyBorder="1" applyAlignment="1">
      <alignment horizontal="left" vertical="center" wrapText="1"/>
    </xf>
    <xf numFmtId="0" fontId="11" fillId="24" borderId="2" xfId="19" applyFont="1" applyFill="1" applyBorder="1" applyAlignment="1">
      <alignment horizontal="justify" vertical="center"/>
    </xf>
    <xf numFmtId="0" fontId="7" fillId="14" borderId="15" xfId="19" applyFont="1" applyFill="1" applyBorder="1" applyAlignment="1">
      <alignment horizontal="center" vertical="center"/>
    </xf>
    <xf numFmtId="0" fontId="60" fillId="14" borderId="15" xfId="19" applyFont="1" applyFill="1" applyBorder="1" applyAlignment="1">
      <alignment horizontal="center" vertical="center" wrapText="1"/>
    </xf>
    <xf numFmtId="0" fontId="10" fillId="14" borderId="15" xfId="19" applyFont="1" applyFill="1" applyBorder="1" applyAlignment="1">
      <alignment horizontal="center" vertical="center" wrapText="1"/>
    </xf>
    <xf numFmtId="0" fontId="11" fillId="14" borderId="15" xfId="19" applyFont="1" applyFill="1" applyBorder="1" applyAlignment="1">
      <alignment horizontal="justify" vertical="center" wrapText="1"/>
    </xf>
    <xf numFmtId="0" fontId="7" fillId="14" borderId="14" xfId="0" applyFont="1" applyFill="1" applyBorder="1" applyAlignment="1">
      <alignment horizontal="center"/>
    </xf>
    <xf numFmtId="0" fontId="60" fillId="14" borderId="14" xfId="19" applyFont="1" applyFill="1" applyBorder="1" applyAlignment="1">
      <alignment horizontal="center" vertical="center" wrapText="1"/>
    </xf>
    <xf numFmtId="0" fontId="10" fillId="14" borderId="14" xfId="19" applyFont="1" applyFill="1" applyBorder="1" applyAlignment="1">
      <alignment horizontal="center" vertical="center" wrapText="1"/>
    </xf>
    <xf numFmtId="0" fontId="7" fillId="14" borderId="12" xfId="0" applyFont="1" applyFill="1" applyBorder="1" applyAlignment="1">
      <alignment horizontal="center"/>
    </xf>
    <xf numFmtId="0" fontId="12" fillId="23" borderId="11" xfId="19" applyFont="1" applyFill="1" applyBorder="1" applyAlignment="1">
      <alignment vertical="center"/>
    </xf>
    <xf numFmtId="0" fontId="59" fillId="22" borderId="2" xfId="19" applyFont="1" applyFill="1" applyBorder="1" applyAlignment="1">
      <alignment vertical="center" wrapText="1"/>
    </xf>
    <xf numFmtId="0" fontId="60" fillId="25" borderId="2" xfId="19" applyFont="1" applyFill="1" applyBorder="1" applyAlignment="1">
      <alignment horizontal="center" vertical="center"/>
    </xf>
    <xf numFmtId="0" fontId="60" fillId="25" borderId="2" xfId="19" applyFont="1" applyFill="1" applyBorder="1" applyAlignment="1">
      <alignment horizontal="center" vertical="center" wrapText="1"/>
    </xf>
    <xf numFmtId="0" fontId="10" fillId="25" borderId="2" xfId="19" applyFont="1" applyFill="1" applyBorder="1" applyAlignment="1">
      <alignment horizontal="center" vertical="center" wrapText="1"/>
    </xf>
    <xf numFmtId="0" fontId="9" fillId="25" borderId="2" xfId="19" applyFont="1" applyFill="1" applyBorder="1" applyAlignment="1">
      <alignment horizontal="center" vertical="center" wrapText="1"/>
    </xf>
    <xf numFmtId="0" fontId="11" fillId="25" borderId="2" xfId="19" applyFont="1" applyFill="1" applyBorder="1" applyAlignment="1">
      <alignment horizontal="justify" vertical="center" wrapText="1"/>
    </xf>
    <xf numFmtId="0" fontId="60" fillId="26" borderId="2" xfId="19" applyFont="1" applyFill="1" applyBorder="1" applyAlignment="1">
      <alignment horizontal="center" vertical="center"/>
    </xf>
    <xf numFmtId="0" fontId="60" fillId="26" borderId="2" xfId="19" applyFont="1" applyFill="1" applyBorder="1" applyAlignment="1">
      <alignment horizontal="center" vertical="center" wrapText="1"/>
    </xf>
    <xf numFmtId="0" fontId="10" fillId="26" borderId="2" xfId="19" applyFont="1" applyFill="1" applyBorder="1" applyAlignment="1">
      <alignment horizontal="center" vertical="center" wrapText="1"/>
    </xf>
    <xf numFmtId="0" fontId="9" fillId="26" borderId="2" xfId="19" applyFont="1" applyFill="1" applyBorder="1" applyAlignment="1">
      <alignment horizontal="center" vertical="center" wrapText="1"/>
    </xf>
    <xf numFmtId="0" fontId="11" fillId="26" borderId="2" xfId="19" applyFont="1" applyFill="1" applyBorder="1" applyAlignment="1">
      <alignment horizontal="justify" vertical="center" wrapText="1"/>
    </xf>
    <xf numFmtId="0" fontId="61" fillId="26" borderId="2" xfId="19" applyFont="1" applyFill="1" applyBorder="1" applyAlignment="1">
      <alignment horizontal="center" vertical="center"/>
    </xf>
    <xf numFmtId="0" fontId="61" fillId="0" borderId="2" xfId="19" applyFont="1" applyBorder="1" applyAlignment="1">
      <alignment horizontal="center" vertical="center"/>
    </xf>
    <xf numFmtId="0" fontId="60" fillId="0" borderId="2" xfId="19" applyFont="1" applyBorder="1" applyAlignment="1">
      <alignment horizontal="center" vertical="center" wrapText="1"/>
    </xf>
    <xf numFmtId="0" fontId="10" fillId="0" borderId="2" xfId="19" applyFont="1" applyBorder="1" applyAlignment="1">
      <alignment horizontal="center" vertical="center" wrapText="1"/>
    </xf>
    <xf numFmtId="0" fontId="9" fillId="0" borderId="2" xfId="19" applyFont="1" applyBorder="1" applyAlignment="1">
      <alignment horizontal="center" vertical="center" wrapText="1"/>
    </xf>
    <xf numFmtId="0" fontId="11" fillId="0" borderId="2" xfId="19" applyFont="1" applyBorder="1" applyAlignment="1">
      <alignment horizontal="justify" vertical="center" wrapText="1"/>
    </xf>
    <xf numFmtId="0" fontId="61" fillId="25" borderId="2" xfId="19" applyFont="1" applyFill="1" applyBorder="1" applyAlignment="1">
      <alignment horizontal="center" vertical="center"/>
    </xf>
    <xf numFmtId="0" fontId="58" fillId="14" borderId="0" xfId="17" applyFont="1" applyFill="1" applyAlignment="1">
      <alignment vertical="center"/>
    </xf>
    <xf numFmtId="0" fontId="62" fillId="25" borderId="0" xfId="19" applyFont="1" applyFill="1" applyAlignment="1">
      <alignment horizontal="center" vertical="center"/>
    </xf>
    <xf numFmtId="0" fontId="63" fillId="25" borderId="0" xfId="19" applyFont="1" applyFill="1" applyAlignment="1">
      <alignment horizontal="center" vertical="center"/>
    </xf>
    <xf numFmtId="0" fontId="63" fillId="25" borderId="0" xfId="19" applyFont="1" applyFill="1" applyAlignment="1">
      <alignment vertical="center"/>
    </xf>
    <xf numFmtId="2" fontId="25" fillId="4" borderId="0" xfId="12" applyNumberFormat="1" applyFont="1" applyFill="1"/>
    <xf numFmtId="0" fontId="29" fillId="0" borderId="45" xfId="0" applyFont="1" applyBorder="1"/>
    <xf numFmtId="0" fontId="41" fillId="4" borderId="6" xfId="0" applyFont="1" applyFill="1" applyBorder="1" applyAlignment="1">
      <alignment vertical="center"/>
    </xf>
    <xf numFmtId="0" fontId="28" fillId="17" borderId="30" xfId="8" applyFont="1" applyFill="1" applyBorder="1" applyAlignment="1" applyProtection="1">
      <alignment horizontal="center" vertical="center" wrapText="1"/>
      <protection locked="0"/>
    </xf>
    <xf numFmtId="0" fontId="29" fillId="31" borderId="78" xfId="0" applyFont="1" applyFill="1" applyBorder="1" applyAlignment="1">
      <alignment horizontal="center" vertical="center"/>
    </xf>
    <xf numFmtId="0" fontId="57" fillId="27" borderId="42" xfId="0" applyFont="1" applyFill="1" applyBorder="1" applyAlignment="1">
      <alignment horizontal="left" vertical="center"/>
    </xf>
    <xf numFmtId="0" fontId="57" fillId="27" borderId="43" xfId="0" applyFont="1" applyFill="1" applyBorder="1" applyAlignment="1">
      <alignment horizontal="left" vertical="center"/>
    </xf>
    <xf numFmtId="0" fontId="55" fillId="27" borderId="43" xfId="0" applyFont="1" applyFill="1" applyBorder="1" applyAlignment="1">
      <alignment vertical="center"/>
    </xf>
    <xf numFmtId="2" fontId="28" fillId="17" borderId="17" xfId="15" applyNumberFormat="1" applyFont="1" applyFill="1" applyBorder="1" applyAlignment="1" applyProtection="1">
      <alignment horizontal="center" vertical="center" wrapText="1"/>
      <protection locked="0"/>
    </xf>
    <xf numFmtId="2" fontId="28" fillId="17" borderId="2" xfId="8" applyNumberFormat="1" applyFont="1" applyFill="1" applyBorder="1" applyAlignment="1" applyProtection="1">
      <alignment horizontal="center" vertical="center" wrapText="1"/>
      <protection locked="0"/>
    </xf>
    <xf numFmtId="0" fontId="64" fillId="4" borderId="0" xfId="0" applyFont="1" applyFill="1" applyAlignment="1">
      <alignment horizontal="center" vertical="center"/>
    </xf>
    <xf numFmtId="0" fontId="64" fillId="4" borderId="0" xfId="0" applyFont="1" applyFill="1" applyAlignment="1">
      <alignment vertical="center"/>
    </xf>
    <xf numFmtId="14" fontId="66" fillId="15" borderId="2" xfId="0" applyNumberFormat="1" applyFont="1" applyFill="1" applyBorder="1" applyAlignment="1">
      <alignment horizontal="center" vertical="center" wrapText="1"/>
    </xf>
    <xf numFmtId="14" fontId="66" fillId="4" borderId="0" xfId="0" applyNumberFormat="1" applyFont="1" applyFill="1" applyAlignment="1">
      <alignment horizontal="center" vertical="center" wrapText="1"/>
    </xf>
    <xf numFmtId="0" fontId="66" fillId="4" borderId="0" xfId="0" applyFont="1" applyFill="1"/>
    <xf numFmtId="49" fontId="66" fillId="15" borderId="2" xfId="0" applyNumberFormat="1" applyFont="1" applyFill="1" applyBorder="1" applyAlignment="1">
      <alignment horizontal="center" vertical="center" wrapText="1"/>
    </xf>
    <xf numFmtId="49" fontId="66" fillId="4" borderId="0" xfId="0" applyNumberFormat="1" applyFont="1" applyFill="1" applyAlignment="1">
      <alignment horizontal="center" vertical="center" wrapText="1"/>
    </xf>
    <xf numFmtId="0" fontId="66" fillId="4" borderId="0" xfId="0" applyFont="1" applyFill="1" applyAlignment="1">
      <alignment horizontal="center"/>
    </xf>
    <xf numFmtId="9" fontId="66" fillId="4" borderId="0" xfId="0" applyNumberFormat="1" applyFont="1" applyFill="1" applyAlignment="1">
      <alignment horizontal="center"/>
    </xf>
    <xf numFmtId="0" fontId="66" fillId="4" borderId="0" xfId="0" applyFont="1" applyFill="1" applyAlignment="1">
      <alignment vertical="center"/>
    </xf>
    <xf numFmtId="0" fontId="66" fillId="4" borderId="0" xfId="0" applyFont="1" applyFill="1" applyAlignment="1">
      <alignment horizontal="center" vertical="center"/>
    </xf>
    <xf numFmtId="1" fontId="66" fillId="4" borderId="0" xfId="0" applyNumberFormat="1" applyFont="1" applyFill="1"/>
    <xf numFmtId="9" fontId="65" fillId="4" borderId="0" xfId="0" applyNumberFormat="1" applyFont="1" applyFill="1" applyAlignment="1">
      <alignment horizontal="center" vertical="center"/>
    </xf>
    <xf numFmtId="0" fontId="65" fillId="4" borderId="0" xfId="0" applyFont="1" applyFill="1"/>
    <xf numFmtId="0" fontId="65" fillId="4" borderId="0" xfId="0" applyFont="1" applyFill="1" applyAlignment="1">
      <alignment horizontal="center" vertical="center" wrapText="1"/>
    </xf>
    <xf numFmtId="2" fontId="66" fillId="4" borderId="0" xfId="0" applyNumberFormat="1" applyFont="1" applyFill="1" applyAlignment="1">
      <alignment vertical="center"/>
    </xf>
    <xf numFmtId="2" fontId="65" fillId="4" borderId="2" xfId="0" applyNumberFormat="1" applyFont="1" applyFill="1" applyBorder="1" applyAlignment="1">
      <alignment horizontal="center" vertical="center"/>
    </xf>
    <xf numFmtId="10" fontId="65" fillId="4" borderId="0" xfId="0" applyNumberFormat="1" applyFont="1" applyFill="1" applyAlignment="1">
      <alignment vertical="center"/>
    </xf>
    <xf numFmtId="0" fontId="69" fillId="4" borderId="2" xfId="0" applyFont="1" applyFill="1" applyBorder="1" applyAlignment="1" applyProtection="1">
      <alignment horizontal="center" vertical="center" wrapText="1" readingOrder="1"/>
      <protection locked="0"/>
    </xf>
    <xf numFmtId="164" fontId="69" fillId="4" borderId="2" xfId="0" applyNumberFormat="1" applyFont="1" applyFill="1" applyBorder="1" applyAlignment="1" applyProtection="1">
      <alignment horizontal="center" vertical="center" wrapText="1" readingOrder="1"/>
      <protection locked="0"/>
    </xf>
    <xf numFmtId="10" fontId="65" fillId="4" borderId="2" xfId="15" applyNumberFormat="1" applyFont="1" applyFill="1" applyBorder="1" applyAlignment="1" applyProtection="1">
      <alignment horizontal="center" vertical="center"/>
    </xf>
    <xf numFmtId="9" fontId="69" fillId="4" borderId="2" xfId="0" applyNumberFormat="1" applyFont="1" applyFill="1" applyBorder="1" applyAlignment="1" applyProtection="1">
      <alignment horizontal="center" vertical="center" wrapText="1" readingOrder="1"/>
      <protection locked="0"/>
    </xf>
    <xf numFmtId="0" fontId="66" fillId="4" borderId="2" xfId="0" applyFont="1" applyFill="1" applyBorder="1" applyAlignment="1" applyProtection="1">
      <alignment horizontal="center" vertical="center"/>
      <protection locked="0"/>
    </xf>
    <xf numFmtId="9" fontId="66" fillId="4" borderId="2" xfId="0" applyNumberFormat="1" applyFont="1" applyFill="1" applyBorder="1" applyAlignment="1" applyProtection="1">
      <alignment horizontal="center" vertical="center"/>
      <protection locked="0"/>
    </xf>
    <xf numFmtId="9" fontId="66" fillId="4" borderId="0" xfId="15" applyFont="1" applyFill="1" applyAlignment="1" applyProtection="1">
      <alignment vertical="center"/>
    </xf>
    <xf numFmtId="0" fontId="65" fillId="4" borderId="0" xfId="0" applyFont="1" applyFill="1" applyAlignment="1">
      <alignment vertical="center"/>
    </xf>
    <xf numFmtId="9" fontId="69" fillId="4" borderId="0" xfId="0" applyNumberFormat="1" applyFont="1" applyFill="1" applyAlignment="1">
      <alignment vertical="center" wrapText="1" readingOrder="1"/>
    </xf>
    <xf numFmtId="0" fontId="66" fillId="4" borderId="0" xfId="0" applyFont="1" applyFill="1" applyAlignment="1">
      <alignment horizontal="left" vertical="center"/>
    </xf>
    <xf numFmtId="0" fontId="69" fillId="4" borderId="0" xfId="0" applyFont="1" applyFill="1" applyAlignment="1">
      <alignment vertical="center" wrapText="1" readingOrder="1"/>
    </xf>
    <xf numFmtId="0" fontId="66" fillId="4" borderId="12" xfId="0" applyFont="1" applyFill="1" applyBorder="1" applyAlignment="1">
      <alignment horizontal="center" vertical="center"/>
    </xf>
    <xf numFmtId="0" fontId="66" fillId="4" borderId="2" xfId="0" applyFont="1" applyFill="1" applyBorder="1"/>
    <xf numFmtId="10" fontId="72" fillId="0" borderId="65" xfId="0" applyNumberFormat="1" applyFont="1" applyBorder="1" applyAlignment="1">
      <alignment horizontal="center" vertical="center" wrapText="1" readingOrder="1"/>
    </xf>
    <xf numFmtId="0" fontId="66" fillId="4" borderId="2" xfId="0" applyFont="1" applyFill="1" applyBorder="1" applyAlignment="1">
      <alignment vertical="center"/>
    </xf>
    <xf numFmtId="10" fontId="72" fillId="20" borderId="65" xfId="0" applyNumberFormat="1" applyFont="1" applyFill="1" applyBorder="1" applyAlignment="1">
      <alignment horizontal="center" vertical="center" wrapText="1" readingOrder="1"/>
    </xf>
    <xf numFmtId="0" fontId="72" fillId="0" borderId="65" xfId="0" applyFont="1" applyBorder="1" applyAlignment="1">
      <alignment horizontal="center" vertical="center" wrapText="1" readingOrder="1"/>
    </xf>
    <xf numFmtId="9" fontId="66" fillId="4" borderId="0" xfId="0" applyNumberFormat="1" applyFont="1" applyFill="1" applyAlignment="1">
      <alignment horizontal="center" vertical="center"/>
    </xf>
    <xf numFmtId="0" fontId="66" fillId="4" borderId="40" xfId="0" applyFont="1" applyFill="1" applyBorder="1" applyAlignment="1">
      <alignment horizontal="left" vertical="center"/>
    </xf>
    <xf numFmtId="0" fontId="66" fillId="4" borderId="40" xfId="0" applyFont="1" applyFill="1" applyBorder="1" applyAlignment="1">
      <alignment horizontal="center" vertical="center"/>
    </xf>
    <xf numFmtId="0" fontId="66" fillId="4" borderId="41" xfId="0" applyFont="1" applyFill="1" applyBorder="1" applyAlignment="1">
      <alignment horizontal="center" vertical="center"/>
    </xf>
    <xf numFmtId="0" fontId="66" fillId="4" borderId="42" xfId="0" applyFont="1" applyFill="1" applyBorder="1" applyAlignment="1">
      <alignment horizontal="left" vertical="center"/>
    </xf>
    <xf numFmtId="0" fontId="66" fillId="4" borderId="43" xfId="0" applyFont="1" applyFill="1" applyBorder="1" applyAlignment="1">
      <alignment horizontal="center" vertical="center"/>
    </xf>
    <xf numFmtId="0" fontId="66" fillId="4" borderId="44" xfId="0" applyFont="1" applyFill="1" applyBorder="1" applyAlignment="1">
      <alignment horizontal="left" vertical="center"/>
    </xf>
    <xf numFmtId="0" fontId="66" fillId="4" borderId="45" xfId="0" applyFont="1" applyFill="1" applyBorder="1" applyAlignment="1">
      <alignment vertical="center"/>
    </xf>
    <xf numFmtId="0" fontId="66" fillId="4" borderId="45" xfId="0" applyFont="1" applyFill="1" applyBorder="1" applyAlignment="1">
      <alignment horizontal="center" vertical="center"/>
    </xf>
    <xf numFmtId="0" fontId="66" fillId="4" borderId="46" xfId="0" applyFont="1" applyFill="1" applyBorder="1" applyAlignment="1">
      <alignment horizontal="center" vertical="center"/>
    </xf>
    <xf numFmtId="0" fontId="66" fillId="0" borderId="0" xfId="0" applyFont="1" applyAlignment="1">
      <alignment horizontal="left" vertical="center"/>
    </xf>
    <xf numFmtId="0" fontId="66" fillId="0" borderId="0" xfId="0" applyFont="1" applyAlignment="1">
      <alignment horizontal="center" vertical="center"/>
    </xf>
    <xf numFmtId="0" fontId="66" fillId="0" borderId="0" xfId="0" applyFont="1"/>
    <xf numFmtId="0" fontId="66" fillId="0" borderId="0" xfId="0" applyFont="1" applyAlignment="1">
      <alignment horizontal="center"/>
    </xf>
    <xf numFmtId="9" fontId="66" fillId="4" borderId="0" xfId="15" applyFont="1" applyFill="1" applyBorder="1" applyAlignment="1" applyProtection="1">
      <alignment horizontal="center" vertical="center"/>
    </xf>
    <xf numFmtId="0" fontId="0" fillId="27" borderId="6" xfId="0" applyFill="1" applyBorder="1"/>
    <xf numFmtId="0" fontId="29" fillId="0" borderId="6" xfId="0" applyFont="1" applyBorder="1" applyAlignment="1">
      <alignment horizontal="center"/>
    </xf>
    <xf numFmtId="0" fontId="65" fillId="33" borderId="2" xfId="0" applyFont="1" applyFill="1" applyBorder="1" applyAlignment="1">
      <alignment horizontal="center" vertical="center"/>
    </xf>
    <xf numFmtId="0" fontId="65" fillId="33" borderId="1" xfId="0" applyFont="1" applyFill="1" applyBorder="1" applyAlignment="1">
      <alignment horizontal="left" vertical="center"/>
    </xf>
    <xf numFmtId="0" fontId="65" fillId="33" borderId="13" xfId="0" applyFont="1" applyFill="1" applyBorder="1" applyAlignment="1">
      <alignment horizontal="left" vertical="center"/>
    </xf>
    <xf numFmtId="10" fontId="68" fillId="4" borderId="11" xfId="0" applyNumberFormat="1" applyFont="1" applyFill="1" applyBorder="1" applyAlignment="1" applyProtection="1">
      <alignment horizontal="center" vertical="center"/>
      <protection locked="0"/>
    </xf>
    <xf numFmtId="0" fontId="28" fillId="17" borderId="34" xfId="8" applyFont="1" applyFill="1" applyBorder="1" applyAlignment="1" applyProtection="1">
      <alignment horizontal="center" vertical="center" wrapText="1"/>
      <protection locked="0"/>
    </xf>
    <xf numFmtId="10" fontId="66" fillId="10" borderId="11" xfId="0" applyNumberFormat="1" applyFont="1" applyFill="1" applyBorder="1" applyAlignment="1">
      <alignment horizontal="center" vertical="center"/>
    </xf>
    <xf numFmtId="2" fontId="28" fillId="17" borderId="15" xfId="8" applyNumberFormat="1" applyFont="1" applyFill="1" applyBorder="1" applyAlignment="1" applyProtection="1">
      <alignment horizontal="center" vertical="center" wrapText="1"/>
      <protection locked="0"/>
    </xf>
    <xf numFmtId="0" fontId="28" fillId="17" borderId="93" xfId="8" applyFont="1" applyFill="1" applyBorder="1" applyAlignment="1" applyProtection="1">
      <alignment horizontal="center" vertical="center" wrapText="1"/>
      <protection locked="0"/>
    </xf>
    <xf numFmtId="0" fontId="55" fillId="27" borderId="45" xfId="0" applyFont="1" applyFill="1" applyBorder="1" applyAlignment="1">
      <alignment horizontal="center" vertical="center"/>
    </xf>
    <xf numFmtId="0" fontId="55" fillId="27" borderId="46" xfId="0" applyFont="1" applyFill="1" applyBorder="1" applyAlignment="1">
      <alignment vertical="center"/>
    </xf>
    <xf numFmtId="10" fontId="65" fillId="33" borderId="12" xfId="15" applyNumberFormat="1" applyFont="1" applyFill="1" applyBorder="1" applyAlignment="1" applyProtection="1">
      <alignment vertical="center" wrapText="1"/>
    </xf>
    <xf numFmtId="0" fontId="66" fillId="4" borderId="39" xfId="0" applyFont="1" applyFill="1" applyBorder="1" applyAlignment="1">
      <alignment vertical="center"/>
    </xf>
    <xf numFmtId="0" fontId="66" fillId="4" borderId="40" xfId="0" applyFont="1" applyFill="1" applyBorder="1" applyAlignment="1">
      <alignment vertical="center"/>
    </xf>
    <xf numFmtId="0" fontId="64" fillId="4" borderId="0" xfId="0" applyFont="1" applyFill="1" applyAlignment="1">
      <alignment horizontal="left" vertical="center"/>
    </xf>
    <xf numFmtId="0" fontId="25" fillId="17" borderId="69" xfId="12" applyFont="1" applyFill="1" applyBorder="1" applyAlignment="1" applyProtection="1">
      <alignment horizontal="center" vertical="center"/>
      <protection hidden="1"/>
    </xf>
    <xf numFmtId="0" fontId="25" fillId="17" borderId="70" xfId="12" applyFont="1" applyFill="1" applyBorder="1" applyAlignment="1" applyProtection="1">
      <alignment horizontal="center" vertical="center"/>
      <protection hidden="1"/>
    </xf>
    <xf numFmtId="0" fontId="28" fillId="17" borderId="69" xfId="8" applyFont="1" applyFill="1" applyBorder="1" applyAlignment="1" applyProtection="1">
      <alignment horizontal="center" vertical="center" wrapText="1"/>
      <protection hidden="1"/>
    </xf>
    <xf numFmtId="0" fontId="28" fillId="4" borderId="0" xfId="12" applyFont="1" applyFill="1" applyAlignment="1" applyProtection="1">
      <alignment horizontal="center"/>
      <protection locked="0"/>
    </xf>
    <xf numFmtId="0" fontId="66" fillId="4" borderId="0" xfId="0" applyFont="1" applyFill="1" applyAlignment="1" applyProtection="1">
      <alignment vertical="center"/>
      <protection hidden="1"/>
    </xf>
    <xf numFmtId="0" fontId="66" fillId="4" borderId="0" xfId="0" applyFont="1" applyFill="1" applyProtection="1">
      <protection hidden="1"/>
    </xf>
    <xf numFmtId="0" fontId="66" fillId="4" borderId="0" xfId="0" applyFont="1" applyFill="1" applyAlignment="1" applyProtection="1">
      <alignment horizontal="left"/>
      <protection hidden="1"/>
    </xf>
    <xf numFmtId="0" fontId="66" fillId="4" borderId="0" xfId="0" applyFont="1" applyFill="1" applyAlignment="1" applyProtection="1">
      <alignment horizontal="center" vertical="center"/>
      <protection hidden="1"/>
    </xf>
    <xf numFmtId="0" fontId="29" fillId="0" borderId="0" xfId="0" applyFont="1" applyAlignment="1" applyProtection="1">
      <alignment horizontal="right"/>
      <protection hidden="1"/>
    </xf>
    <xf numFmtId="14" fontId="73" fillId="0" borderId="0" xfId="0" applyNumberFormat="1" applyFont="1" applyProtection="1">
      <protection locked="0"/>
    </xf>
    <xf numFmtId="0" fontId="26" fillId="4" borderId="0" xfId="12" applyFont="1" applyFill="1" applyAlignment="1">
      <alignment vertical="center"/>
    </xf>
    <xf numFmtId="0" fontId="28" fillId="17" borderId="0" xfId="12" applyFont="1" applyFill="1" applyAlignment="1" applyProtection="1">
      <alignment horizontal="center"/>
      <protection locked="0"/>
    </xf>
    <xf numFmtId="0" fontId="28" fillId="17" borderId="7" xfId="8" applyFont="1" applyFill="1" applyBorder="1" applyAlignment="1" applyProtection="1">
      <alignment horizontal="center" vertical="center" wrapText="1"/>
      <protection locked="0"/>
    </xf>
    <xf numFmtId="0" fontId="28" fillId="17" borderId="69" xfId="8" applyFont="1" applyFill="1" applyBorder="1" applyAlignment="1" applyProtection="1">
      <alignment horizontal="center" vertical="center" wrapText="1"/>
      <protection locked="0"/>
    </xf>
    <xf numFmtId="0" fontId="28" fillId="0" borderId="6" xfId="0" applyFont="1" applyBorder="1" applyAlignment="1">
      <alignment horizontal="center"/>
    </xf>
    <xf numFmtId="0" fontId="29" fillId="30" borderId="9" xfId="0" applyFont="1" applyFill="1" applyBorder="1" applyAlignment="1">
      <alignment horizontal="center" vertical="center" wrapText="1"/>
    </xf>
    <xf numFmtId="0" fontId="29" fillId="16" borderId="2" xfId="12" applyFont="1" applyFill="1" applyBorder="1" applyAlignment="1">
      <alignment horizontal="center" vertical="center"/>
    </xf>
    <xf numFmtId="0" fontId="29" fillId="16" borderId="8" xfId="12" applyFont="1" applyFill="1" applyBorder="1" applyAlignment="1">
      <alignment horizontal="center" vertical="center"/>
    </xf>
    <xf numFmtId="0" fontId="0" fillId="27" borderId="39" xfId="0" applyFill="1" applyBorder="1"/>
    <xf numFmtId="0" fontId="0" fillId="27" borderId="42" xfId="0" applyFill="1" applyBorder="1"/>
    <xf numFmtId="0" fontId="0" fillId="27" borderId="44" xfId="0" applyFill="1" applyBorder="1"/>
    <xf numFmtId="0" fontId="29" fillId="31" borderId="14" xfId="0" applyFont="1" applyFill="1" applyBorder="1" applyAlignment="1">
      <alignment vertical="center"/>
    </xf>
    <xf numFmtId="0" fontId="29" fillId="31" borderId="56" xfId="0" applyFont="1" applyFill="1" applyBorder="1" applyAlignment="1">
      <alignment vertical="center"/>
    </xf>
    <xf numFmtId="0" fontId="28" fillId="17" borderId="14" xfId="8" applyFont="1" applyFill="1" applyBorder="1" applyAlignment="1" applyProtection="1">
      <alignment vertical="center" wrapText="1"/>
      <protection locked="0"/>
    </xf>
    <xf numFmtId="0" fontId="28" fillId="17" borderId="56" xfId="8" applyFont="1" applyFill="1" applyBorder="1" applyAlignment="1" applyProtection="1">
      <alignment vertical="center" wrapText="1"/>
      <protection locked="0"/>
    </xf>
    <xf numFmtId="0" fontId="29" fillId="30" borderId="14" xfId="0" applyFont="1" applyFill="1" applyBorder="1" applyAlignment="1">
      <alignment vertical="center"/>
    </xf>
    <xf numFmtId="0" fontId="29" fillId="30" borderId="56" xfId="0" applyFont="1" applyFill="1" applyBorder="1" applyAlignment="1">
      <alignment vertical="center"/>
    </xf>
    <xf numFmtId="0" fontId="29" fillId="16" borderId="14" xfId="18" applyFont="1" applyFill="1" applyBorder="1" applyAlignment="1">
      <alignment vertical="center"/>
    </xf>
    <xf numFmtId="0" fontId="29" fillId="16" borderId="56" xfId="18" applyFont="1" applyFill="1" applyBorder="1" applyAlignment="1">
      <alignment vertical="center"/>
    </xf>
    <xf numFmtId="0" fontId="55" fillId="30" borderId="14" xfId="0" applyFont="1" applyFill="1" applyBorder="1" applyAlignment="1">
      <alignment vertical="center"/>
    </xf>
    <xf numFmtId="0" fontId="55" fillId="30" borderId="56" xfId="0" applyFont="1" applyFill="1" applyBorder="1" applyAlignment="1">
      <alignment vertical="center"/>
    </xf>
    <xf numFmtId="0" fontId="28" fillId="17" borderId="81" xfId="8" applyFont="1" applyFill="1" applyBorder="1" applyAlignment="1" applyProtection="1">
      <alignment vertical="center" wrapText="1"/>
      <protection hidden="1"/>
    </xf>
    <xf numFmtId="0" fontId="28" fillId="17" borderId="14" xfId="8" applyFont="1" applyFill="1" applyBorder="1" applyAlignment="1" applyProtection="1">
      <alignment vertical="center" wrapText="1"/>
      <protection hidden="1"/>
    </xf>
    <xf numFmtId="0" fontId="28" fillId="17" borderId="52" xfId="8" applyFont="1" applyFill="1" applyBorder="1" applyAlignment="1" applyProtection="1">
      <alignment vertical="center" wrapText="1"/>
      <protection hidden="1"/>
    </xf>
    <xf numFmtId="0" fontId="28" fillId="17" borderId="82" xfId="8" applyFont="1" applyFill="1" applyBorder="1" applyAlignment="1" applyProtection="1">
      <alignment vertical="center" wrapText="1"/>
      <protection hidden="1"/>
    </xf>
    <xf numFmtId="0" fontId="28" fillId="17" borderId="56" xfId="8" applyFont="1" applyFill="1" applyBorder="1" applyAlignment="1" applyProtection="1">
      <alignment vertical="center" wrapText="1"/>
      <protection hidden="1"/>
    </xf>
    <xf numFmtId="0" fontId="28" fillId="17" borderId="57" xfId="8" applyFont="1" applyFill="1" applyBorder="1" applyAlignment="1" applyProtection="1">
      <alignment vertical="center" wrapText="1"/>
      <protection hidden="1"/>
    </xf>
    <xf numFmtId="0" fontId="29" fillId="30" borderId="28" xfId="0" applyFont="1" applyFill="1" applyBorder="1" applyAlignment="1">
      <alignment vertical="center"/>
    </xf>
    <xf numFmtId="0" fontId="29" fillId="30" borderId="29" xfId="0" applyFont="1" applyFill="1" applyBorder="1" applyAlignment="1">
      <alignment vertical="center"/>
    </xf>
    <xf numFmtId="0" fontId="29" fillId="30" borderId="32" xfId="0" applyFont="1" applyFill="1" applyBorder="1" applyAlignment="1">
      <alignment horizontal="center" vertical="center" wrapText="1"/>
    </xf>
    <xf numFmtId="0" fontId="28" fillId="17" borderId="13" xfId="8" applyFont="1" applyFill="1" applyBorder="1" applyAlignment="1" applyProtection="1">
      <alignment horizontal="center" vertical="center" wrapText="1"/>
      <protection locked="0"/>
    </xf>
    <xf numFmtId="0" fontId="0" fillId="0" borderId="42" xfId="0" applyBorder="1"/>
    <xf numFmtId="0" fontId="28" fillId="14" borderId="0" xfId="0" applyFont="1" applyFill="1"/>
    <xf numFmtId="0" fontId="48" fillId="22" borderId="69" xfId="16" applyFont="1" applyFill="1" applyBorder="1" applyAlignment="1">
      <alignment horizontal="center" vertical="center" wrapText="1"/>
    </xf>
    <xf numFmtId="0" fontId="28" fillId="14" borderId="2" xfId="16" applyFont="1" applyFill="1" applyBorder="1" applyAlignment="1">
      <alignment horizontal="center" vertical="center"/>
    </xf>
    <xf numFmtId="0" fontId="28" fillId="14" borderId="9" xfId="16" applyFont="1" applyFill="1" applyBorder="1" applyAlignment="1">
      <alignment horizontal="center" vertical="center"/>
    </xf>
    <xf numFmtId="0" fontId="49" fillId="4" borderId="2" xfId="16" applyFont="1" applyFill="1" applyBorder="1" applyAlignment="1">
      <alignment horizontal="center" vertical="center"/>
    </xf>
    <xf numFmtId="0" fontId="54" fillId="4" borderId="2" xfId="16" applyFont="1" applyFill="1" applyBorder="1" applyAlignment="1">
      <alignment horizontal="center" vertical="center"/>
    </xf>
    <xf numFmtId="0" fontId="54" fillId="25" borderId="0" xfId="16" applyFont="1" applyFill="1" applyAlignment="1">
      <alignment horizontal="center" vertical="center"/>
    </xf>
    <xf numFmtId="0" fontId="54" fillId="25" borderId="0" xfId="16" applyFont="1" applyFill="1" applyAlignment="1">
      <alignment vertical="center"/>
    </xf>
    <xf numFmtId="0" fontId="49" fillId="25" borderId="0" xfId="16" applyFont="1" applyFill="1" applyAlignment="1">
      <alignment horizontal="center" vertical="center"/>
    </xf>
    <xf numFmtId="0" fontId="48" fillId="22" borderId="2" xfId="16" applyFont="1" applyFill="1" applyBorder="1" applyAlignment="1">
      <alignment horizontal="center" vertical="center"/>
    </xf>
    <xf numFmtId="0" fontId="48" fillId="22" borderId="2" xfId="16" applyFont="1" applyFill="1" applyBorder="1" applyAlignment="1">
      <alignment horizontal="center" vertical="center" wrapText="1"/>
    </xf>
    <xf numFmtId="0" fontId="28" fillId="24" borderId="2" xfId="16" applyFont="1" applyFill="1" applyBorder="1" applyAlignment="1">
      <alignment horizontal="center" vertical="center"/>
    </xf>
    <xf numFmtId="0" fontId="49" fillId="24" borderId="2" xfId="16" applyFont="1" applyFill="1" applyBorder="1" applyAlignment="1">
      <alignment horizontal="center" vertical="center" wrapText="1"/>
    </xf>
    <xf numFmtId="0" fontId="50" fillId="24" borderId="2" xfId="16" applyFont="1" applyFill="1" applyBorder="1" applyAlignment="1">
      <alignment horizontal="center" vertical="center" wrapText="1"/>
    </xf>
    <xf numFmtId="0" fontId="51" fillId="24" borderId="2" xfId="16" applyFont="1" applyFill="1" applyBorder="1" applyAlignment="1">
      <alignment horizontal="justify" vertical="center" wrapText="1"/>
    </xf>
    <xf numFmtId="0" fontId="50" fillId="25" borderId="0" xfId="16" applyFont="1" applyFill="1" applyAlignment="1">
      <alignment horizontal="center" vertical="center"/>
    </xf>
    <xf numFmtId="0" fontId="50" fillId="25" borderId="0" xfId="16" applyFont="1" applyFill="1" applyAlignment="1">
      <alignment vertical="center"/>
    </xf>
    <xf numFmtId="0" fontId="53" fillId="25" borderId="0" xfId="16" applyFont="1" applyFill="1" applyAlignment="1">
      <alignment horizontal="center" vertical="center"/>
    </xf>
    <xf numFmtId="0" fontId="51" fillId="25" borderId="0" xfId="16" applyFont="1" applyFill="1" applyAlignment="1">
      <alignment vertical="center"/>
    </xf>
    <xf numFmtId="0" fontId="49" fillId="14" borderId="2" xfId="16" applyFont="1" applyFill="1" applyBorder="1" applyAlignment="1">
      <alignment horizontal="center" vertical="center" wrapText="1"/>
    </xf>
    <xf numFmtId="0" fontId="50" fillId="14" borderId="2" xfId="16" applyFont="1" applyFill="1" applyBorder="1" applyAlignment="1">
      <alignment horizontal="center" vertical="center" wrapText="1"/>
    </xf>
    <xf numFmtId="0" fontId="51" fillId="14" borderId="2" xfId="16" applyFont="1" applyFill="1" applyBorder="1" applyAlignment="1">
      <alignment horizontal="justify" vertical="center" wrapText="1"/>
    </xf>
    <xf numFmtId="0" fontId="51" fillId="24" borderId="2" xfId="16" applyFont="1" applyFill="1" applyBorder="1" applyAlignment="1">
      <alignment horizontal="left" vertical="center" wrapText="1"/>
    </xf>
    <xf numFmtId="0" fontId="51" fillId="24" borderId="2" xfId="16" applyFont="1" applyFill="1" applyBorder="1" applyAlignment="1">
      <alignment horizontal="justify" vertical="center"/>
    </xf>
    <xf numFmtId="0" fontId="28" fillId="14" borderId="15" xfId="16" applyFont="1" applyFill="1" applyBorder="1" applyAlignment="1">
      <alignment horizontal="center" vertical="center"/>
    </xf>
    <xf numFmtId="0" fontId="49" fillId="14" borderId="15" xfId="16" applyFont="1" applyFill="1" applyBorder="1" applyAlignment="1">
      <alignment horizontal="center" vertical="center" wrapText="1"/>
    </xf>
    <xf numFmtId="0" fontId="50" fillId="14" borderId="15" xfId="16" applyFont="1" applyFill="1" applyBorder="1" applyAlignment="1">
      <alignment horizontal="center" vertical="center" wrapText="1"/>
    </xf>
    <xf numFmtId="0" fontId="51" fillId="14" borderId="15" xfId="16" applyFont="1" applyFill="1" applyBorder="1" applyAlignment="1">
      <alignment horizontal="justify" vertical="center" wrapText="1"/>
    </xf>
    <xf numFmtId="0" fontId="28" fillId="14" borderId="14" xfId="0" applyFont="1" applyFill="1" applyBorder="1" applyAlignment="1">
      <alignment horizontal="center"/>
    </xf>
    <xf numFmtId="0" fontId="49" fillId="14" borderId="14" xfId="16" applyFont="1" applyFill="1" applyBorder="1" applyAlignment="1">
      <alignment horizontal="center" vertical="center" wrapText="1"/>
    </xf>
    <xf numFmtId="0" fontId="50" fillId="14" borderId="14" xfId="16" applyFont="1" applyFill="1" applyBorder="1" applyAlignment="1">
      <alignment horizontal="center" vertical="center" wrapText="1"/>
    </xf>
    <xf numFmtId="0" fontId="28" fillId="14" borderId="12" xfId="0" applyFont="1" applyFill="1" applyBorder="1" applyAlignment="1">
      <alignment horizontal="center"/>
    </xf>
    <xf numFmtId="0" fontId="48" fillId="22" borderId="2" xfId="16" applyFont="1" applyFill="1" applyBorder="1" applyAlignment="1">
      <alignment vertical="center" wrapText="1"/>
    </xf>
    <xf numFmtId="0" fontId="49" fillId="25" borderId="2" xfId="16" applyFont="1" applyFill="1" applyBorder="1" applyAlignment="1">
      <alignment horizontal="center" vertical="center"/>
    </xf>
    <xf numFmtId="0" fontId="49" fillId="25" borderId="2" xfId="16" applyFont="1" applyFill="1" applyBorder="1" applyAlignment="1">
      <alignment horizontal="center" vertical="center" wrapText="1"/>
    </xf>
    <xf numFmtId="0" fontId="50" fillId="25" borderId="2" xfId="16" applyFont="1" applyFill="1" applyBorder="1" applyAlignment="1">
      <alignment horizontal="center" vertical="center" wrapText="1"/>
    </xf>
    <xf numFmtId="0" fontId="53" fillId="25" borderId="2" xfId="16" applyFont="1" applyFill="1" applyBorder="1" applyAlignment="1">
      <alignment horizontal="center" vertical="center" wrapText="1"/>
    </xf>
    <xf numFmtId="0" fontId="51" fillId="25" borderId="2" xfId="16" applyFont="1" applyFill="1" applyBorder="1" applyAlignment="1">
      <alignment horizontal="justify" vertical="center" wrapText="1"/>
    </xf>
    <xf numFmtId="0" fontId="49" fillId="26" borderId="2" xfId="16" applyFont="1" applyFill="1" applyBorder="1" applyAlignment="1">
      <alignment horizontal="center" vertical="center"/>
    </xf>
    <xf numFmtId="0" fontId="49" fillId="26" borderId="2" xfId="16" applyFont="1" applyFill="1" applyBorder="1" applyAlignment="1">
      <alignment horizontal="center" vertical="center" wrapText="1"/>
    </xf>
    <xf numFmtId="0" fontId="50" fillId="26" borderId="2" xfId="16" applyFont="1" applyFill="1" applyBorder="1" applyAlignment="1">
      <alignment horizontal="center" vertical="center" wrapText="1"/>
    </xf>
    <xf numFmtId="0" fontId="53" fillId="26" borderId="2" xfId="16" applyFont="1" applyFill="1" applyBorder="1" applyAlignment="1">
      <alignment horizontal="center" vertical="center" wrapText="1"/>
    </xf>
    <xf numFmtId="0" fontId="51" fillId="26" borderId="2" xfId="16" applyFont="1" applyFill="1" applyBorder="1" applyAlignment="1">
      <alignment horizontal="justify" vertical="center" wrapText="1"/>
    </xf>
    <xf numFmtId="0" fontId="54" fillId="26" borderId="2" xfId="16" applyFont="1" applyFill="1" applyBorder="1" applyAlignment="1">
      <alignment horizontal="center" vertical="center"/>
    </xf>
    <xf numFmtId="0" fontId="54" fillId="0" borderId="2" xfId="16" applyFont="1" applyBorder="1" applyAlignment="1">
      <alignment horizontal="center" vertical="center"/>
    </xf>
    <xf numFmtId="0" fontId="49" fillId="0" borderId="2" xfId="16" applyFont="1" applyBorder="1" applyAlignment="1">
      <alignment horizontal="center" vertical="center" wrapText="1"/>
    </xf>
    <xf numFmtId="0" fontId="50" fillId="0" borderId="2" xfId="16" applyFont="1" applyBorder="1" applyAlignment="1">
      <alignment horizontal="center" vertical="center" wrapText="1"/>
    </xf>
    <xf numFmtId="0" fontId="53" fillId="0" borderId="2" xfId="16" applyFont="1" applyBorder="1" applyAlignment="1">
      <alignment horizontal="center" vertical="center" wrapText="1"/>
    </xf>
    <xf numFmtId="0" fontId="51" fillId="0" borderId="2" xfId="16" applyFont="1" applyBorder="1" applyAlignment="1">
      <alignment horizontal="justify" vertical="center" wrapText="1"/>
    </xf>
    <xf numFmtId="0" fontId="54" fillId="25" borderId="2" xfId="16" applyFont="1" applyFill="1" applyBorder="1" applyAlignment="1">
      <alignment horizontal="center" vertical="center"/>
    </xf>
    <xf numFmtId="0" fontId="53" fillId="0" borderId="0" xfId="16" applyFont="1" applyAlignment="1">
      <alignment horizontal="center" vertical="center"/>
    </xf>
    <xf numFmtId="0" fontId="50" fillId="0" borderId="0" xfId="16" applyFont="1" applyAlignment="1">
      <alignment horizontal="center" vertical="center"/>
    </xf>
    <xf numFmtId="0" fontId="50" fillId="0" borderId="0" xfId="16" applyFont="1" applyAlignment="1">
      <alignment vertical="center"/>
    </xf>
    <xf numFmtId="0" fontId="55" fillId="14" borderId="0" xfId="17" applyFont="1" applyFill="1" applyAlignment="1">
      <alignment vertical="center"/>
    </xf>
    <xf numFmtId="0" fontId="51" fillId="0" borderId="0" xfId="16" applyFont="1" applyAlignment="1">
      <alignment vertical="center"/>
    </xf>
    <xf numFmtId="0" fontId="37" fillId="4" borderId="0" xfId="12" applyFont="1" applyFill="1" applyAlignment="1">
      <alignment horizontal="center"/>
    </xf>
    <xf numFmtId="9" fontId="37" fillId="4" borderId="0" xfId="12" applyNumberFormat="1" applyFont="1" applyFill="1" applyAlignment="1">
      <alignment horizontal="center"/>
    </xf>
    <xf numFmtId="0" fontId="29" fillId="33" borderId="2" xfId="0" applyFont="1" applyFill="1" applyBorder="1" applyAlignment="1">
      <alignment horizontal="center" vertical="center"/>
    </xf>
    <xf numFmtId="0" fontId="29" fillId="33" borderId="1" xfId="0" applyFont="1" applyFill="1" applyBorder="1" applyAlignment="1">
      <alignment horizontal="left" vertical="center"/>
    </xf>
    <xf numFmtId="0" fontId="29" fillId="33" borderId="13" xfId="0" applyFont="1" applyFill="1" applyBorder="1" applyAlignment="1">
      <alignment horizontal="left" vertical="center"/>
    </xf>
    <xf numFmtId="0" fontId="37" fillId="4" borderId="0" xfId="12" applyFont="1" applyFill="1" applyAlignment="1">
      <alignment horizontal="center" vertical="center"/>
    </xf>
    <xf numFmtId="2" fontId="26" fillId="4" borderId="0" xfId="12" applyNumberFormat="1" applyFont="1" applyFill="1" applyAlignment="1">
      <alignment horizontal="center" vertical="center"/>
    </xf>
    <xf numFmtId="9" fontId="37" fillId="4" borderId="0" xfId="12" applyNumberFormat="1" applyFont="1" applyFill="1" applyAlignment="1">
      <alignment horizontal="center" vertical="center"/>
    </xf>
    <xf numFmtId="2" fontId="29" fillId="4" borderId="2" xfId="0" applyNumberFormat="1" applyFont="1" applyFill="1" applyBorder="1" applyAlignment="1">
      <alignment horizontal="center" vertical="center"/>
    </xf>
    <xf numFmtId="10" fontId="29" fillId="4" borderId="2" xfId="15" applyNumberFormat="1" applyFont="1" applyFill="1" applyBorder="1" applyAlignment="1" applyProtection="1">
      <alignment horizontal="center" vertical="center"/>
    </xf>
    <xf numFmtId="9" fontId="75" fillId="4" borderId="0" xfId="0" applyNumberFormat="1" applyFont="1" applyFill="1" applyAlignment="1">
      <alignment horizontal="center" vertical="center"/>
    </xf>
    <xf numFmtId="0" fontId="75" fillId="4" borderId="0" xfId="0" applyFont="1" applyFill="1" applyAlignment="1">
      <alignment vertical="center"/>
    </xf>
    <xf numFmtId="0" fontId="76" fillId="4" borderId="2" xfId="0" applyFont="1" applyFill="1" applyBorder="1" applyAlignment="1" applyProtection="1">
      <alignment horizontal="center" vertical="center" wrapText="1" readingOrder="1"/>
      <protection locked="0"/>
    </xf>
    <xf numFmtId="164" fontId="76" fillId="4" borderId="2" xfId="0" applyNumberFormat="1" applyFont="1" applyFill="1" applyBorder="1" applyAlignment="1" applyProtection="1">
      <alignment horizontal="center" vertical="center" wrapText="1" readingOrder="1"/>
      <protection locked="0"/>
    </xf>
    <xf numFmtId="9" fontId="76" fillId="4" borderId="2" xfId="0" applyNumberFormat="1" applyFont="1" applyFill="1" applyBorder="1" applyAlignment="1" applyProtection="1">
      <alignment horizontal="center" vertical="center" wrapText="1" readingOrder="1"/>
      <protection locked="0"/>
    </xf>
    <xf numFmtId="0" fontId="28" fillId="4" borderId="2" xfId="0" applyFont="1" applyFill="1" applyBorder="1" applyAlignment="1" applyProtection="1">
      <alignment horizontal="center" vertical="center"/>
      <protection locked="0"/>
    </xf>
    <xf numFmtId="9" fontId="28" fillId="4" borderId="2" xfId="0" applyNumberFormat="1" applyFont="1" applyFill="1" applyBorder="1" applyAlignment="1" applyProtection="1">
      <alignment horizontal="center" vertical="center"/>
      <protection locked="0"/>
    </xf>
    <xf numFmtId="0" fontId="28" fillId="17" borderId="70" xfId="8" applyFont="1" applyFill="1" applyBorder="1" applyAlignment="1" applyProtection="1">
      <alignment horizontal="center" vertical="center" wrapText="1"/>
      <protection locked="0"/>
    </xf>
    <xf numFmtId="0" fontId="29" fillId="30" borderId="27" xfId="0" applyFont="1" applyFill="1" applyBorder="1" applyAlignment="1">
      <alignment horizontal="center" vertical="center"/>
    </xf>
    <xf numFmtId="0" fontId="55" fillId="36" borderId="3" xfId="0" applyFont="1" applyFill="1" applyBorder="1" applyAlignment="1">
      <alignment horizontal="left" vertical="center"/>
    </xf>
    <xf numFmtId="0" fontId="55" fillId="36" borderId="1" xfId="0" applyFont="1" applyFill="1" applyBorder="1" applyAlignment="1">
      <alignment horizontal="left" vertical="center"/>
    </xf>
    <xf numFmtId="0" fontId="55" fillId="36" borderId="1" xfId="0" applyFont="1" applyFill="1" applyBorder="1" applyAlignment="1">
      <alignment vertical="center"/>
    </xf>
    <xf numFmtId="0" fontId="55" fillId="36" borderId="1" xfId="0" applyFont="1" applyFill="1" applyBorder="1" applyAlignment="1">
      <alignment horizontal="center" vertical="center"/>
    </xf>
    <xf numFmtId="0" fontId="55" fillId="36" borderId="13" xfId="0" applyFont="1" applyFill="1" applyBorder="1" applyAlignment="1">
      <alignment vertical="center"/>
    </xf>
    <xf numFmtId="0" fontId="55" fillId="38" borderId="1" xfId="0" applyFont="1" applyFill="1" applyBorder="1" applyAlignment="1">
      <alignment horizontal="center"/>
    </xf>
    <xf numFmtId="0" fontId="55" fillId="36" borderId="13" xfId="0" applyFont="1" applyFill="1" applyBorder="1" applyAlignment="1">
      <alignment horizontal="center" vertical="center"/>
    </xf>
    <xf numFmtId="0" fontId="55" fillId="36" borderId="4" xfId="0" applyFont="1" applyFill="1" applyBorder="1" applyAlignment="1">
      <alignment vertical="center"/>
    </xf>
    <xf numFmtId="0" fontId="55" fillId="36" borderId="0" xfId="0" applyFont="1" applyFill="1" applyAlignment="1">
      <alignment vertical="center"/>
    </xf>
    <xf numFmtId="0" fontId="0" fillId="36" borderId="0" xfId="0" applyFill="1" applyAlignment="1">
      <alignment vertical="center"/>
    </xf>
    <xf numFmtId="0" fontId="55" fillId="36" borderId="2" xfId="0" applyFont="1" applyFill="1" applyBorder="1" applyAlignment="1">
      <alignment horizontal="center" vertical="center"/>
    </xf>
    <xf numFmtId="0" fontId="55" fillId="36" borderId="0" xfId="0" applyFont="1" applyFill="1" applyAlignment="1">
      <alignment horizontal="center"/>
    </xf>
    <xf numFmtId="0" fontId="55" fillId="36" borderId="0" xfId="0" applyFont="1" applyFill="1" applyAlignment="1">
      <alignment horizontal="center" vertical="center"/>
    </xf>
    <xf numFmtId="0" fontId="55" fillId="36" borderId="31" xfId="0" applyFont="1" applyFill="1" applyBorder="1" applyAlignment="1">
      <alignment vertical="center"/>
    </xf>
    <xf numFmtId="0" fontId="55" fillId="38" borderId="0" xfId="0" applyFont="1" applyFill="1" applyAlignment="1">
      <alignment horizontal="center"/>
    </xf>
    <xf numFmtId="0" fontId="55" fillId="36" borderId="31" xfId="0" applyFont="1" applyFill="1" applyBorder="1" applyAlignment="1">
      <alignment horizontal="center" vertical="center"/>
    </xf>
    <xf numFmtId="0" fontId="57" fillId="36" borderId="4" xfId="0" applyFont="1" applyFill="1" applyBorder="1" applyAlignment="1">
      <alignment horizontal="left" vertical="center"/>
    </xf>
    <xf numFmtId="0" fontId="57" fillId="36" borderId="0" xfId="0" applyFont="1" applyFill="1" applyAlignment="1">
      <alignment horizontal="left" vertical="center"/>
    </xf>
    <xf numFmtId="0" fontId="55" fillId="36" borderId="31" xfId="0" applyFont="1" applyFill="1" applyBorder="1" applyAlignment="1">
      <alignment horizontal="center"/>
    </xf>
    <xf numFmtId="0" fontId="0" fillId="36" borderId="31" xfId="0" applyFill="1" applyBorder="1" applyAlignment="1">
      <alignment vertical="center"/>
    </xf>
    <xf numFmtId="0" fontId="57" fillId="36" borderId="3" xfId="0" applyFont="1" applyFill="1" applyBorder="1" applyAlignment="1">
      <alignment horizontal="left" vertical="center"/>
    </xf>
    <xf numFmtId="0" fontId="57" fillId="36" borderId="1" xfId="0" applyFont="1" applyFill="1" applyBorder="1" applyAlignment="1">
      <alignment horizontal="left" vertical="center"/>
    </xf>
    <xf numFmtId="0" fontId="0" fillId="36" borderId="1" xfId="0" applyFill="1" applyBorder="1" applyAlignment="1">
      <alignment vertical="center"/>
    </xf>
    <xf numFmtId="0" fontId="30" fillId="36" borderId="1" xfId="0" applyFont="1" applyFill="1" applyBorder="1" applyAlignment="1">
      <alignment horizontal="center" vertical="center" wrapText="1"/>
    </xf>
    <xf numFmtId="0" fontId="30" fillId="36" borderId="13" xfId="0" applyFont="1" applyFill="1" applyBorder="1" applyAlignment="1">
      <alignment horizontal="center" vertical="center" wrapText="1"/>
    </xf>
    <xf numFmtId="0" fontId="55" fillId="36" borderId="5" xfId="0" applyFont="1" applyFill="1" applyBorder="1" applyAlignment="1">
      <alignment vertical="center"/>
    </xf>
    <xf numFmtId="0" fontId="55" fillId="36" borderId="6" xfId="0" applyFont="1" applyFill="1" applyBorder="1" applyAlignment="1">
      <alignment horizontal="center"/>
    </xf>
    <xf numFmtId="0" fontId="55" fillId="36" borderId="6" xfId="0" applyFont="1" applyFill="1" applyBorder="1" applyAlignment="1">
      <alignment horizontal="left"/>
    </xf>
    <xf numFmtId="0" fontId="55" fillId="36" borderId="6" xfId="0" applyFont="1" applyFill="1" applyBorder="1" applyAlignment="1" applyProtection="1">
      <alignment horizontal="left"/>
      <protection locked="0"/>
    </xf>
    <xf numFmtId="0" fontId="55" fillId="36" borderId="6" xfId="0" applyFont="1" applyFill="1" applyBorder="1" applyAlignment="1">
      <alignment horizontal="left" vertical="center"/>
    </xf>
    <xf numFmtId="0" fontId="55" fillId="36" borderId="6" xfId="0" applyFont="1" applyFill="1" applyBorder="1" applyAlignment="1">
      <alignment horizontal="center" vertical="center"/>
    </xf>
    <xf numFmtId="0" fontId="55" fillId="36" borderId="7" xfId="0" applyFont="1" applyFill="1" applyBorder="1" applyAlignment="1">
      <alignment horizontal="center" vertical="center"/>
    </xf>
    <xf numFmtId="0" fontId="29" fillId="21" borderId="2" xfId="8" applyFont="1" applyFill="1" applyBorder="1" applyAlignment="1" applyProtection="1">
      <alignment vertical="center" wrapText="1"/>
      <protection hidden="1"/>
    </xf>
    <xf numFmtId="165" fontId="29" fillId="21" borderId="2" xfId="8" applyNumberFormat="1" applyFont="1" applyFill="1" applyBorder="1" applyAlignment="1" applyProtection="1">
      <alignment vertical="center" wrapText="1"/>
      <protection hidden="1"/>
    </xf>
    <xf numFmtId="0" fontId="28" fillId="17" borderId="10" xfId="8" applyFont="1" applyFill="1" applyBorder="1" applyAlignment="1" applyProtection="1">
      <alignment horizontal="center" vertical="center" wrapText="1"/>
      <protection locked="0"/>
    </xf>
    <xf numFmtId="0" fontId="73" fillId="21" borderId="2" xfId="8" applyFont="1" applyFill="1" applyBorder="1" applyAlignment="1" applyProtection="1">
      <alignment vertical="center" wrapText="1"/>
      <protection locked="0"/>
    </xf>
    <xf numFmtId="0" fontId="28" fillId="21" borderId="2" xfId="8" applyFont="1" applyFill="1" applyBorder="1" applyAlignment="1" applyProtection="1">
      <alignment vertical="center" wrapText="1"/>
      <protection locked="0"/>
    </xf>
    <xf numFmtId="0" fontId="29" fillId="21" borderId="2" xfId="8" applyFont="1" applyFill="1" applyBorder="1" applyAlignment="1">
      <alignment vertical="center" wrapText="1"/>
    </xf>
    <xf numFmtId="0" fontId="0" fillId="27" borderId="2" xfId="0" applyFill="1" applyBorder="1"/>
    <xf numFmtId="0" fontId="0" fillId="27" borderId="2" xfId="0" applyFill="1" applyBorder="1" applyAlignment="1">
      <alignment vertical="center"/>
    </xf>
    <xf numFmtId="0" fontId="8" fillId="27" borderId="2" xfId="0" applyFont="1" applyFill="1" applyBorder="1" applyAlignment="1">
      <alignment horizontal="left"/>
    </xf>
    <xf numFmtId="0" fontId="0" fillId="27" borderId="2" xfId="0" applyFill="1" applyBorder="1" applyAlignment="1">
      <alignment horizontal="center" vertical="center"/>
    </xf>
    <xf numFmtId="0" fontId="0" fillId="27" borderId="2" xfId="0" applyFill="1" applyBorder="1" applyAlignment="1">
      <alignment horizontal="left"/>
    </xf>
    <xf numFmtId="0" fontId="0" fillId="27" borderId="2" xfId="0" applyFill="1" applyBorder="1" applyAlignment="1" applyProtection="1">
      <alignment horizontal="center" vertical="center"/>
      <protection locked="0"/>
    </xf>
    <xf numFmtId="0" fontId="73" fillId="21" borderId="67" xfId="8" applyFont="1" applyFill="1" applyBorder="1" applyAlignment="1" applyProtection="1">
      <alignment vertical="center" wrapText="1"/>
      <protection locked="0"/>
    </xf>
    <xf numFmtId="0" fontId="73" fillId="21" borderId="71" xfId="8" applyFont="1" applyFill="1" applyBorder="1" applyAlignment="1" applyProtection="1">
      <alignment vertical="center" wrapText="1"/>
      <protection locked="0"/>
    </xf>
    <xf numFmtId="0" fontId="73" fillId="21" borderId="8" xfId="8" applyFont="1" applyFill="1" applyBorder="1" applyAlignment="1" applyProtection="1">
      <alignment vertical="center" wrapText="1"/>
      <protection locked="0"/>
    </xf>
    <xf numFmtId="0" fontId="28" fillId="21" borderId="8" xfId="8" applyFont="1" applyFill="1" applyBorder="1" applyAlignment="1" applyProtection="1">
      <alignment vertical="center" wrapText="1"/>
      <protection locked="0"/>
    </xf>
    <xf numFmtId="0" fontId="29" fillId="21" borderId="69" xfId="8" applyFont="1" applyFill="1" applyBorder="1" applyAlignment="1">
      <alignment vertical="center" wrapText="1"/>
    </xf>
    <xf numFmtId="0" fontId="0" fillId="27" borderId="69" xfId="0" applyFill="1" applyBorder="1" applyAlignment="1">
      <alignment vertical="center"/>
    </xf>
    <xf numFmtId="0" fontId="0" fillId="27" borderId="8" xfId="0" applyFill="1" applyBorder="1" applyAlignment="1">
      <alignment vertical="center"/>
    </xf>
    <xf numFmtId="0" fontId="29" fillId="0" borderId="0" xfId="0" applyFont="1" applyAlignment="1">
      <alignment horizontal="right"/>
    </xf>
    <xf numFmtId="0" fontId="29" fillId="0" borderId="0" xfId="0" applyFont="1" applyAlignment="1">
      <alignment horizontal="center" vertical="center"/>
    </xf>
    <xf numFmtId="166" fontId="28" fillId="0" borderId="0" xfId="0" applyNumberFormat="1" applyFont="1" applyAlignment="1" applyProtection="1">
      <alignment horizontal="left"/>
      <protection locked="0"/>
    </xf>
    <xf numFmtId="165" fontId="28" fillId="0" borderId="45" xfId="0" applyNumberFormat="1" applyFont="1" applyBorder="1" applyAlignment="1">
      <alignment horizontal="left"/>
    </xf>
    <xf numFmtId="0" fontId="65" fillId="4" borderId="0" xfId="0" applyFont="1" applyFill="1" applyAlignment="1">
      <alignment horizontal="right" vertical="center"/>
    </xf>
    <xf numFmtId="0" fontId="65" fillId="4" borderId="45" xfId="0" applyFont="1" applyFill="1" applyBorder="1" applyAlignment="1">
      <alignment horizontal="right" vertical="center"/>
    </xf>
    <xf numFmtId="166" fontId="66" fillId="15" borderId="2" xfId="0" applyNumberFormat="1" applyFont="1" applyFill="1" applyBorder="1" applyAlignment="1">
      <alignment horizontal="center" vertical="center" wrapText="1"/>
    </xf>
    <xf numFmtId="0" fontId="28" fillId="17" borderId="73" xfId="8" applyFont="1" applyFill="1" applyBorder="1" applyAlignment="1">
      <alignment horizontal="left" vertical="center" wrapText="1"/>
    </xf>
    <xf numFmtId="0" fontId="54" fillId="14" borderId="8" xfId="16" applyFont="1" applyFill="1" applyBorder="1" applyAlignment="1">
      <alignment horizontal="justify" vertical="center" wrapText="1"/>
    </xf>
    <xf numFmtId="0" fontId="54" fillId="14" borderId="10" xfId="16" applyFont="1" applyFill="1" applyBorder="1" applyAlignment="1">
      <alignment horizontal="justify" vertical="center" wrapText="1"/>
    </xf>
    <xf numFmtId="0" fontId="54" fillId="4" borderId="8" xfId="16" applyFont="1" applyFill="1" applyBorder="1" applyAlignment="1">
      <alignment horizontal="justify" vertical="center" wrapText="1"/>
    </xf>
    <xf numFmtId="2" fontId="25" fillId="39" borderId="0" xfId="12" applyNumberFormat="1" applyFont="1" applyFill="1" applyAlignment="1">
      <alignment horizontal="center" vertical="center"/>
    </xf>
    <xf numFmtId="0" fontId="28" fillId="17" borderId="15" xfId="8" applyFont="1" applyFill="1" applyBorder="1" applyAlignment="1">
      <alignment horizontal="center" vertical="center" wrapText="1"/>
    </xf>
    <xf numFmtId="0" fontId="49" fillId="25" borderId="69" xfId="16" applyFont="1" applyFill="1" applyBorder="1" applyAlignment="1">
      <alignment horizontal="center" vertical="center" wrapText="1"/>
    </xf>
    <xf numFmtId="0" fontId="54" fillId="4" borderId="2" xfId="16" applyFont="1" applyFill="1" applyBorder="1" applyAlignment="1">
      <alignment horizontal="center" vertical="center" wrapText="1"/>
    </xf>
    <xf numFmtId="0" fontId="54" fillId="14" borderId="2" xfId="16" applyFont="1" applyFill="1" applyBorder="1" applyAlignment="1">
      <alignment horizontal="center" vertical="center" wrapText="1"/>
    </xf>
    <xf numFmtId="0" fontId="54" fillId="14" borderId="9" xfId="16" applyFont="1" applyFill="1" applyBorder="1" applyAlignment="1">
      <alignment horizontal="center" vertical="center" wrapText="1"/>
    </xf>
    <xf numFmtId="0" fontId="28" fillId="17" borderId="2" xfId="8" applyFont="1" applyFill="1" applyBorder="1" applyAlignment="1">
      <alignment horizontal="center" vertical="center" wrapText="1"/>
    </xf>
    <xf numFmtId="0" fontId="28" fillId="17" borderId="2" xfId="8" applyFont="1" applyFill="1" applyBorder="1" applyAlignment="1">
      <alignment horizontal="left" vertical="center" wrapText="1"/>
    </xf>
    <xf numFmtId="0" fontId="28" fillId="40" borderId="2" xfId="8" applyFont="1" applyFill="1" applyBorder="1" applyAlignment="1" applyProtection="1">
      <alignment horizontal="center" vertical="center" wrapText="1"/>
      <protection locked="0"/>
    </xf>
    <xf numFmtId="0" fontId="54" fillId="4" borderId="2" xfId="16" applyFont="1" applyFill="1" applyBorder="1" applyAlignment="1" applyProtection="1">
      <alignment horizontal="center" vertical="center" wrapText="1"/>
      <protection locked="0"/>
    </xf>
    <xf numFmtId="0" fontId="28" fillId="40" borderId="2" xfId="8" applyFont="1" applyFill="1" applyBorder="1" applyAlignment="1" applyProtection="1">
      <alignment horizontal="left" vertical="center" wrapText="1"/>
      <protection locked="0"/>
    </xf>
    <xf numFmtId="0" fontId="11" fillId="14" borderId="2" xfId="19" applyFont="1" applyFill="1" applyBorder="1" applyAlignment="1">
      <alignment horizontal="left" vertical="center" wrapText="1"/>
    </xf>
    <xf numFmtId="10" fontId="70" fillId="4" borderId="11" xfId="0" applyNumberFormat="1" applyFont="1" applyFill="1" applyBorder="1" applyAlignment="1" applyProtection="1">
      <alignment horizontal="center" vertical="center"/>
      <protection locked="0"/>
    </xf>
    <xf numFmtId="10" fontId="70" fillId="4" borderId="2" xfId="0" applyNumberFormat="1" applyFont="1" applyFill="1" applyBorder="1" applyAlignment="1" applyProtection="1">
      <alignment horizontal="center" vertical="center"/>
      <protection locked="0"/>
    </xf>
    <xf numFmtId="0" fontId="29" fillId="32" borderId="4" xfId="0" applyFont="1" applyFill="1" applyBorder="1" applyAlignment="1">
      <alignment vertical="center"/>
    </xf>
    <xf numFmtId="0" fontId="29" fillId="32" borderId="0" xfId="0" applyFont="1" applyFill="1" applyAlignment="1">
      <alignment vertical="center"/>
    </xf>
    <xf numFmtId="0" fontId="29" fillId="32" borderId="31" xfId="0" applyFont="1" applyFill="1" applyBorder="1" applyAlignment="1">
      <alignment vertical="center"/>
    </xf>
    <xf numFmtId="10" fontId="65" fillId="4" borderId="2" xfId="0" applyNumberFormat="1" applyFont="1" applyFill="1" applyBorder="1" applyAlignment="1">
      <alignment horizontal="center" vertical="center"/>
    </xf>
    <xf numFmtId="10" fontId="29" fillId="4" borderId="2" xfId="0" applyNumberFormat="1" applyFont="1" applyFill="1" applyBorder="1" applyAlignment="1">
      <alignment horizontal="center" vertical="center"/>
    </xf>
    <xf numFmtId="0" fontId="66" fillId="15" borderId="2" xfId="0" applyFont="1" applyFill="1" applyBorder="1" applyAlignment="1" applyProtection="1">
      <alignment horizontal="left" vertical="center"/>
      <protection hidden="1"/>
    </xf>
    <xf numFmtId="0" fontId="74" fillId="4" borderId="0" xfId="0" applyFont="1" applyFill="1" applyAlignment="1" applyProtection="1">
      <alignment horizontal="left" vertical="center"/>
      <protection hidden="1"/>
    </xf>
    <xf numFmtId="165" fontId="74" fillId="4" borderId="0" xfId="0" applyNumberFormat="1" applyFont="1" applyFill="1" applyAlignment="1" applyProtection="1">
      <alignment horizontal="left" vertical="center"/>
      <protection hidden="1"/>
    </xf>
    <xf numFmtId="0" fontId="77" fillId="35" borderId="29" xfId="0" applyFont="1" applyFill="1" applyBorder="1" applyAlignment="1">
      <alignment horizontal="center" vertical="center" wrapText="1"/>
    </xf>
    <xf numFmtId="0" fontId="65" fillId="15" borderId="2" xfId="0" applyFont="1" applyFill="1" applyBorder="1" applyAlignment="1">
      <alignment horizontal="center" vertical="center" wrapText="1"/>
    </xf>
    <xf numFmtId="0" fontId="28" fillId="4" borderId="52" xfId="8" applyFont="1" applyFill="1" applyBorder="1" applyAlignment="1">
      <alignment horizontal="center" vertical="center" wrapText="1"/>
    </xf>
    <xf numFmtId="0" fontId="28" fillId="4" borderId="57" xfId="8" applyFont="1" applyFill="1" applyBorder="1" applyAlignment="1">
      <alignment horizontal="center" vertical="center" wrapText="1"/>
    </xf>
    <xf numFmtId="0" fontId="26" fillId="16" borderId="73" xfId="12" applyFont="1" applyFill="1" applyBorder="1" applyAlignment="1">
      <alignment horizontal="center" vertical="center"/>
    </xf>
    <xf numFmtId="0" fontId="26" fillId="16" borderId="76" xfId="12" applyFont="1" applyFill="1" applyBorder="1" applyAlignment="1">
      <alignment horizontal="center" vertical="center"/>
    </xf>
    <xf numFmtId="0" fontId="26" fillId="16" borderId="2" xfId="12" applyFont="1" applyFill="1" applyBorder="1" applyAlignment="1">
      <alignment horizontal="center" vertical="center"/>
    </xf>
    <xf numFmtId="0" fontId="26" fillId="16" borderId="15" xfId="12" applyFont="1" applyFill="1" applyBorder="1" applyAlignment="1">
      <alignment horizontal="center" vertical="center"/>
    </xf>
    <xf numFmtId="0" fontId="28" fillId="17" borderId="33" xfId="8" applyFont="1" applyFill="1" applyBorder="1" applyAlignment="1" applyProtection="1">
      <alignment horizontal="left" vertical="center" wrapText="1"/>
      <protection locked="0"/>
    </xf>
    <xf numFmtId="0" fontId="28" fillId="17" borderId="14" xfId="8" applyFont="1" applyFill="1" applyBorder="1" applyAlignment="1" applyProtection="1">
      <alignment horizontal="left" vertical="center" wrapText="1"/>
      <protection locked="0"/>
    </xf>
    <xf numFmtId="0" fontId="28" fillId="17" borderId="56" xfId="8" applyFont="1" applyFill="1" applyBorder="1" applyAlignment="1" applyProtection="1">
      <alignment horizontal="left" vertical="center" wrapText="1"/>
      <protection locked="0"/>
    </xf>
    <xf numFmtId="0" fontId="26" fillId="16" borderId="39" xfId="12" applyFont="1" applyFill="1" applyBorder="1" applyAlignment="1">
      <alignment horizontal="center" vertical="center"/>
    </xf>
    <xf numFmtId="0" fontId="26" fillId="16" borderId="40" xfId="12" applyFont="1" applyFill="1" applyBorder="1" applyAlignment="1">
      <alignment horizontal="center" vertical="center"/>
    </xf>
    <xf numFmtId="0" fontId="26" fillId="16" borderId="41" xfId="12" applyFont="1" applyFill="1" applyBorder="1" applyAlignment="1">
      <alignment horizontal="center" vertical="center"/>
    </xf>
    <xf numFmtId="0" fontId="26" fillId="16" borderId="42" xfId="12" applyFont="1" applyFill="1" applyBorder="1" applyAlignment="1">
      <alignment horizontal="center" vertical="center"/>
    </xf>
    <xf numFmtId="0" fontId="26" fillId="16" borderId="0" xfId="12" applyFont="1" applyFill="1" applyAlignment="1">
      <alignment horizontal="center" vertical="center"/>
    </xf>
    <xf numFmtId="0" fontId="26" fillId="16" borderId="43" xfId="12" applyFont="1" applyFill="1" applyBorder="1" applyAlignment="1">
      <alignment horizontal="center" vertical="center"/>
    </xf>
    <xf numFmtId="0" fontId="26" fillId="16" borderId="44" xfId="12" applyFont="1" applyFill="1" applyBorder="1" applyAlignment="1">
      <alignment horizontal="center" vertical="center"/>
    </xf>
    <xf numFmtId="0" fontId="26" fillId="16" borderId="45" xfId="12" applyFont="1" applyFill="1" applyBorder="1" applyAlignment="1">
      <alignment horizontal="center" vertical="center"/>
    </xf>
    <xf numFmtId="0" fontId="26" fillId="16" borderId="46" xfId="12" applyFont="1" applyFill="1" applyBorder="1" applyAlignment="1">
      <alignment horizontal="center" vertical="center"/>
    </xf>
    <xf numFmtId="2" fontId="26" fillId="4" borderId="27" xfId="12" applyNumberFormat="1" applyFont="1" applyFill="1" applyBorder="1" applyAlignment="1">
      <alignment horizontal="center"/>
    </xf>
    <xf numFmtId="2" fontId="26" fillId="4" borderId="28" xfId="12" applyNumberFormat="1" applyFont="1" applyFill="1" applyBorder="1" applyAlignment="1">
      <alignment horizontal="center"/>
    </xf>
    <xf numFmtId="2" fontId="26" fillId="4" borderId="29" xfId="12" applyNumberFormat="1" applyFont="1" applyFill="1" applyBorder="1" applyAlignment="1">
      <alignment horizontal="center"/>
    </xf>
    <xf numFmtId="0" fontId="30" fillId="4" borderId="0" xfId="8" applyFont="1" applyFill="1" applyAlignment="1">
      <alignment horizontal="center" vertical="center" wrapText="1"/>
    </xf>
    <xf numFmtId="0" fontId="28" fillId="17" borderId="5" xfId="8" applyFont="1" applyFill="1" applyBorder="1" applyAlignment="1" applyProtection="1">
      <alignment horizontal="center" vertical="center" wrapText="1"/>
      <protection locked="0"/>
    </xf>
    <xf numFmtId="0" fontId="28" fillId="17" borderId="6" xfId="8" applyFont="1" applyFill="1" applyBorder="1" applyAlignment="1" applyProtection="1">
      <alignment horizontal="center" vertical="center" wrapText="1"/>
      <protection locked="0"/>
    </xf>
    <xf numFmtId="0" fontId="28" fillId="17" borderId="61" xfId="8" applyFont="1" applyFill="1" applyBorder="1" applyAlignment="1" applyProtection="1">
      <alignment horizontal="center" vertical="center" wrapText="1"/>
      <protection locked="0"/>
    </xf>
    <xf numFmtId="0" fontId="28" fillId="17" borderId="11" xfId="8" applyFont="1" applyFill="1" applyBorder="1" applyAlignment="1" applyProtection="1">
      <alignment horizontal="center" vertical="center" wrapText="1"/>
      <protection locked="0"/>
    </xf>
    <xf numFmtId="0" fontId="28" fillId="17" borderId="14" xfId="8" applyFont="1" applyFill="1" applyBorder="1" applyAlignment="1" applyProtection="1">
      <alignment horizontal="center" vertical="center" wrapText="1"/>
      <protection locked="0"/>
    </xf>
    <xf numFmtId="0" fontId="28" fillId="17" borderId="56" xfId="8" applyFont="1" applyFill="1" applyBorder="1" applyAlignment="1" applyProtection="1">
      <alignment horizontal="center" vertical="center" wrapText="1"/>
      <protection locked="0"/>
    </xf>
    <xf numFmtId="0" fontId="28" fillId="17" borderId="47" xfId="8" applyFont="1" applyFill="1" applyBorder="1" applyAlignment="1" applyProtection="1">
      <alignment horizontal="center" vertical="center" wrapText="1"/>
      <protection locked="0"/>
    </xf>
    <xf numFmtId="0" fontId="28" fillId="17" borderId="52" xfId="8" applyFont="1" applyFill="1" applyBorder="1" applyAlignment="1" applyProtection="1">
      <alignment horizontal="center" vertical="center" wrapText="1"/>
      <protection locked="0"/>
    </xf>
    <xf numFmtId="0" fontId="28" fillId="17" borderId="57" xfId="8" applyFont="1" applyFill="1" applyBorder="1" applyAlignment="1" applyProtection="1">
      <alignment horizontal="center" vertical="center" wrapText="1"/>
      <protection locked="0"/>
    </xf>
    <xf numFmtId="0" fontId="26" fillId="16" borderId="75" xfId="12" applyFont="1" applyFill="1" applyBorder="1" applyAlignment="1">
      <alignment horizontal="center" vertical="center"/>
    </xf>
    <xf numFmtId="0" fontId="28" fillId="4" borderId="14" xfId="8" applyFont="1" applyFill="1" applyBorder="1" applyAlignment="1">
      <alignment horizontal="center" vertical="center" wrapText="1"/>
    </xf>
    <xf numFmtId="0" fontId="28" fillId="4" borderId="56" xfId="8" applyFont="1" applyFill="1" applyBorder="1" applyAlignment="1">
      <alignment horizontal="center" vertical="center" wrapText="1"/>
    </xf>
    <xf numFmtId="0" fontId="29" fillId="21" borderId="11" xfId="8" applyFont="1" applyFill="1" applyBorder="1" applyAlignment="1">
      <alignment horizontal="left" vertical="center" wrapText="1"/>
    </xf>
    <xf numFmtId="0" fontId="29" fillId="21" borderId="14" xfId="8" applyFont="1" applyFill="1" applyBorder="1" applyAlignment="1">
      <alignment horizontal="left" vertical="center" wrapText="1"/>
    </xf>
    <xf numFmtId="0" fontId="29" fillId="21" borderId="12" xfId="8" applyFont="1" applyFill="1" applyBorder="1" applyAlignment="1">
      <alignment horizontal="left" vertical="center" wrapText="1"/>
    </xf>
    <xf numFmtId="0" fontId="29" fillId="16" borderId="39" xfId="12" applyFont="1" applyFill="1" applyBorder="1" applyAlignment="1">
      <alignment horizontal="center" vertical="center"/>
    </xf>
    <xf numFmtId="0" fontId="29" fillId="16" borderId="40" xfId="12" applyFont="1" applyFill="1" applyBorder="1" applyAlignment="1">
      <alignment horizontal="center" vertical="center"/>
    </xf>
    <xf numFmtId="0" fontId="29" fillId="16" borderId="55" xfId="12" applyFont="1" applyFill="1" applyBorder="1" applyAlignment="1">
      <alignment horizontal="center" vertical="center"/>
    </xf>
    <xf numFmtId="0" fontId="29" fillId="16" borderId="6" xfId="12" applyFont="1" applyFill="1" applyBorder="1" applyAlignment="1">
      <alignment horizontal="center" vertical="center"/>
    </xf>
    <xf numFmtId="0" fontId="29" fillId="16" borderId="72" xfId="12" applyFont="1" applyFill="1" applyBorder="1" applyAlignment="1">
      <alignment horizontal="center" vertical="center"/>
    </xf>
    <xf numFmtId="0" fontId="29" fillId="16" borderId="74" xfId="12" applyFont="1" applyFill="1" applyBorder="1" applyAlignment="1">
      <alignment horizontal="center" vertical="center"/>
    </xf>
    <xf numFmtId="0" fontId="29" fillId="4" borderId="3" xfId="8" applyFont="1" applyFill="1" applyBorder="1" applyAlignment="1">
      <alignment horizontal="center" vertical="center" wrapText="1"/>
    </xf>
    <xf numFmtId="0" fontId="29" fillId="4" borderId="1" xfId="8" applyFont="1" applyFill="1" applyBorder="1" applyAlignment="1">
      <alignment horizontal="center" vertical="center" wrapText="1"/>
    </xf>
    <xf numFmtId="0" fontId="29" fillId="4" borderId="0" xfId="8" applyFont="1" applyFill="1" applyAlignment="1">
      <alignment horizontal="center" vertical="center" wrapText="1"/>
    </xf>
    <xf numFmtId="0" fontId="25" fillId="4" borderId="0" xfId="12" applyFont="1" applyFill="1" applyAlignment="1">
      <alignment horizontal="center" vertical="center"/>
    </xf>
    <xf numFmtId="0" fontId="28" fillId="21" borderId="2" xfId="8" applyFont="1" applyFill="1" applyBorder="1" applyAlignment="1" applyProtection="1">
      <alignment horizontal="left" vertical="center" wrapText="1"/>
      <protection locked="0"/>
    </xf>
    <xf numFmtId="0" fontId="28" fillId="21" borderId="11" xfId="8" applyFont="1" applyFill="1" applyBorder="1" applyAlignment="1" applyProtection="1">
      <alignment horizontal="left" vertical="center" wrapText="1"/>
      <protection locked="0"/>
    </xf>
    <xf numFmtId="0" fontId="28" fillId="21" borderId="14" xfId="8" applyFont="1" applyFill="1" applyBorder="1" applyAlignment="1" applyProtection="1">
      <alignment horizontal="left" vertical="center" wrapText="1"/>
      <protection locked="0"/>
    </xf>
    <xf numFmtId="0" fontId="28" fillId="21" borderId="12" xfId="8" applyFont="1" applyFill="1" applyBorder="1" applyAlignment="1" applyProtection="1">
      <alignment horizontal="left" vertical="center" wrapText="1"/>
      <protection locked="0"/>
    </xf>
    <xf numFmtId="0" fontId="25" fillId="17" borderId="11" xfId="12" applyFont="1" applyFill="1" applyBorder="1" applyAlignment="1" applyProtection="1">
      <alignment horizontal="left" vertical="center" wrapText="1"/>
      <protection locked="0"/>
    </xf>
    <xf numFmtId="0" fontId="25" fillId="17" borderId="14" xfId="12" applyFont="1" applyFill="1" applyBorder="1" applyAlignment="1" applyProtection="1">
      <alignment horizontal="left" vertical="center" wrapText="1"/>
      <protection locked="0"/>
    </xf>
    <xf numFmtId="0" fontId="25" fillId="17" borderId="56" xfId="12" applyFont="1" applyFill="1" applyBorder="1" applyAlignment="1" applyProtection="1">
      <alignment horizontal="left" vertical="center" wrapText="1"/>
      <protection locked="0"/>
    </xf>
    <xf numFmtId="0" fontId="25" fillId="17" borderId="47" xfId="12" applyFont="1" applyFill="1" applyBorder="1" applyAlignment="1" applyProtection="1">
      <alignment horizontal="left" vertical="center" wrapText="1"/>
      <protection locked="0"/>
    </xf>
    <xf numFmtId="0" fontId="25" fillId="17" borderId="52" xfId="12" applyFont="1" applyFill="1" applyBorder="1" applyAlignment="1" applyProtection="1">
      <alignment horizontal="left" vertical="center" wrapText="1"/>
      <protection locked="0"/>
    </xf>
    <xf numFmtId="0" fontId="25" fillId="17" borderId="57" xfId="12" applyFont="1" applyFill="1" applyBorder="1" applyAlignment="1" applyProtection="1">
      <alignment horizontal="left" vertical="center" wrapText="1"/>
      <protection locked="0"/>
    </xf>
    <xf numFmtId="0" fontId="28" fillId="17" borderId="12" xfId="8" applyFont="1" applyFill="1" applyBorder="1" applyAlignment="1" applyProtection="1">
      <alignment horizontal="left" vertical="center" wrapText="1"/>
      <protection locked="0"/>
    </xf>
    <xf numFmtId="0" fontId="29" fillId="16" borderId="66" xfId="12" applyFont="1" applyFill="1" applyBorder="1" applyAlignment="1">
      <alignment horizontal="center" vertical="center"/>
    </xf>
    <xf numFmtId="0" fontId="29" fillId="16" borderId="67" xfId="12" applyFont="1" applyFill="1" applyBorder="1" applyAlignment="1">
      <alignment horizontal="center" vertical="center"/>
    </xf>
    <xf numFmtId="0" fontId="29" fillId="16" borderId="71" xfId="12" applyFont="1" applyFill="1" applyBorder="1" applyAlignment="1">
      <alignment horizontal="center" vertical="center"/>
    </xf>
    <xf numFmtId="0" fontId="29" fillId="16" borderId="69" xfId="12" applyFont="1" applyFill="1" applyBorder="1" applyAlignment="1">
      <alignment horizontal="center" vertical="center"/>
    </xf>
    <xf numFmtId="0" fontId="29" fillId="16" borderId="2" xfId="12" applyFont="1" applyFill="1" applyBorder="1" applyAlignment="1">
      <alignment horizontal="center" vertical="center"/>
    </xf>
    <xf numFmtId="0" fontId="29" fillId="16" borderId="8" xfId="12" applyFont="1" applyFill="1" applyBorder="1" applyAlignment="1">
      <alignment horizontal="center" vertical="center"/>
    </xf>
    <xf numFmtId="0" fontId="28" fillId="17" borderId="55" xfId="8" applyFont="1" applyFill="1" applyBorder="1" applyAlignment="1" applyProtection="1">
      <alignment horizontal="center" vertical="center" wrapText="1"/>
      <protection locked="0"/>
    </xf>
    <xf numFmtId="14" fontId="35" fillId="15" borderId="3" xfId="0" applyNumberFormat="1" applyFont="1" applyFill="1" applyBorder="1" applyAlignment="1">
      <alignment horizontal="center" vertical="center" wrapText="1"/>
    </xf>
    <xf numFmtId="14" fontId="35" fillId="15" borderId="1" xfId="0" applyNumberFormat="1" applyFont="1" applyFill="1" applyBorder="1" applyAlignment="1">
      <alignment horizontal="center" vertical="center" wrapText="1"/>
    </xf>
    <xf numFmtId="14" fontId="35" fillId="15" borderId="13" xfId="0" applyNumberFormat="1" applyFont="1" applyFill="1" applyBorder="1" applyAlignment="1">
      <alignment horizontal="center" vertical="center" wrapText="1"/>
    </xf>
    <xf numFmtId="14" fontId="35" fillId="15" borderId="11" xfId="0" applyNumberFormat="1" applyFont="1" applyFill="1" applyBorder="1" applyAlignment="1">
      <alignment horizontal="center" vertical="center" wrapText="1"/>
    </xf>
    <xf numFmtId="14" fontId="35" fillId="15" borderId="14" xfId="0" applyNumberFormat="1" applyFont="1" applyFill="1" applyBorder="1" applyAlignment="1">
      <alignment horizontal="center" vertical="center" wrapText="1"/>
    </xf>
    <xf numFmtId="14" fontId="35" fillId="15" borderId="12" xfId="0" applyNumberFormat="1" applyFont="1" applyFill="1" applyBorder="1" applyAlignment="1">
      <alignment horizontal="center" vertical="center" wrapText="1"/>
    </xf>
    <xf numFmtId="0" fontId="29" fillId="15" borderId="2" xfId="12" applyFont="1" applyFill="1" applyBorder="1" applyAlignment="1">
      <alignment horizontal="center" vertical="center"/>
    </xf>
    <xf numFmtId="0" fontId="29" fillId="15" borderId="2" xfId="12" applyFont="1" applyFill="1" applyBorder="1" applyAlignment="1">
      <alignment horizontal="center" vertical="center" wrapText="1"/>
    </xf>
    <xf numFmtId="0" fontId="28" fillId="15" borderId="3" xfId="12" applyFont="1" applyFill="1" applyBorder="1" applyAlignment="1">
      <alignment horizontal="center"/>
    </xf>
    <xf numFmtId="0" fontId="28" fillId="15" borderId="13" xfId="12" applyFont="1" applyFill="1" applyBorder="1" applyAlignment="1">
      <alignment horizontal="center"/>
    </xf>
    <xf numFmtId="0" fontId="28" fillId="15" borderId="4" xfId="12" applyFont="1" applyFill="1" applyBorder="1" applyAlignment="1">
      <alignment horizontal="center"/>
    </xf>
    <xf numFmtId="0" fontId="28" fillId="15" borderId="31" xfId="12" applyFont="1" applyFill="1" applyBorder="1" applyAlignment="1">
      <alignment horizontal="center"/>
    </xf>
    <xf numFmtId="0" fontId="28" fillId="15" borderId="5" xfId="12" applyFont="1" applyFill="1" applyBorder="1" applyAlignment="1">
      <alignment horizontal="center"/>
    </xf>
    <xf numFmtId="0" fontId="28" fillId="15" borderId="7" xfId="12" applyFont="1" applyFill="1" applyBorder="1" applyAlignment="1">
      <alignment horizontal="center"/>
    </xf>
    <xf numFmtId="0" fontId="37" fillId="4" borderId="0" xfId="12" applyFont="1" applyFill="1" applyAlignment="1">
      <alignment horizontal="center"/>
    </xf>
    <xf numFmtId="0" fontId="26" fillId="4" borderId="42" xfId="12" applyFont="1" applyFill="1" applyBorder="1" applyAlignment="1">
      <alignment horizontal="center" vertical="center"/>
    </xf>
    <xf numFmtId="0" fontId="26" fillId="4" borderId="0" xfId="12" applyFont="1" applyFill="1" applyAlignment="1">
      <alignment horizontal="center" vertical="center"/>
    </xf>
    <xf numFmtId="0" fontId="26" fillId="4" borderId="43" xfId="12" applyFont="1" applyFill="1" applyBorder="1" applyAlignment="1">
      <alignment horizontal="center" vertical="center"/>
    </xf>
    <xf numFmtId="0" fontId="37" fillId="4" borderId="42" xfId="12" applyFont="1" applyFill="1" applyBorder="1" applyAlignment="1">
      <alignment horizontal="center"/>
    </xf>
    <xf numFmtId="0" fontId="37" fillId="4" borderId="43" xfId="12" applyFont="1" applyFill="1" applyBorder="1" applyAlignment="1">
      <alignment horizontal="center"/>
    </xf>
    <xf numFmtId="2" fontId="26" fillId="4" borderId="44" xfId="12" applyNumberFormat="1" applyFont="1" applyFill="1" applyBorder="1" applyAlignment="1">
      <alignment horizontal="center"/>
    </xf>
    <xf numFmtId="0" fontId="26" fillId="4" borderId="39" xfId="12" applyFont="1" applyFill="1" applyBorder="1" applyAlignment="1">
      <alignment horizontal="center" vertical="center"/>
    </xf>
    <xf numFmtId="0" fontId="26" fillId="4" borderId="40" xfId="12" applyFont="1" applyFill="1" applyBorder="1" applyAlignment="1">
      <alignment horizontal="center" vertical="center"/>
    </xf>
    <xf numFmtId="0" fontId="26" fillId="4" borderId="41" xfId="12" applyFont="1" applyFill="1" applyBorder="1" applyAlignment="1">
      <alignment horizontal="center" vertical="center"/>
    </xf>
    <xf numFmtId="0" fontId="37" fillId="4" borderId="39" xfId="12" applyFont="1" applyFill="1" applyBorder="1" applyAlignment="1">
      <alignment horizontal="center"/>
    </xf>
    <xf numFmtId="0" fontId="37" fillId="4" borderId="40" xfId="12" applyFont="1" applyFill="1" applyBorder="1" applyAlignment="1">
      <alignment horizontal="center"/>
    </xf>
    <xf numFmtId="0" fontId="37" fillId="4" borderId="41" xfId="12" applyFont="1" applyFill="1" applyBorder="1" applyAlignment="1">
      <alignment horizontal="center"/>
    </xf>
    <xf numFmtId="0" fontId="25" fillId="17" borderId="9" xfId="12" applyFont="1" applyFill="1" applyBorder="1" applyAlignment="1" applyProtection="1">
      <alignment horizontal="center" vertical="center"/>
      <protection locked="0"/>
    </xf>
    <xf numFmtId="0" fontId="25" fillId="17" borderId="10" xfId="12" applyFont="1" applyFill="1" applyBorder="1" applyAlignment="1" applyProtection="1">
      <alignment horizontal="center" vertical="center"/>
      <protection locked="0"/>
    </xf>
    <xf numFmtId="0" fontId="25" fillId="17" borderId="17" xfId="12" applyFont="1" applyFill="1" applyBorder="1" applyAlignment="1">
      <alignment horizontal="left" vertical="center" wrapText="1"/>
    </xf>
    <xf numFmtId="0" fontId="25" fillId="17" borderId="2" xfId="12" applyFont="1" applyFill="1" applyBorder="1" applyAlignment="1">
      <alignment horizontal="left" vertical="center" wrapText="1"/>
    </xf>
    <xf numFmtId="0" fontId="25" fillId="17" borderId="9" xfId="12" applyFont="1" applyFill="1" applyBorder="1" applyAlignment="1">
      <alignment horizontal="left" vertical="center" wrapText="1"/>
    </xf>
    <xf numFmtId="0" fontId="28" fillId="17" borderId="6" xfId="8" applyFont="1" applyFill="1" applyBorder="1" applyAlignment="1" applyProtection="1">
      <alignment horizontal="left" vertical="center" wrapText="1"/>
      <protection locked="0"/>
    </xf>
    <xf numFmtId="0" fontId="28" fillId="17" borderId="7" xfId="8" applyFont="1" applyFill="1" applyBorder="1" applyAlignment="1" applyProtection="1">
      <alignment horizontal="left" vertical="center" wrapText="1"/>
      <protection locked="0"/>
    </xf>
    <xf numFmtId="0" fontId="29" fillId="16" borderId="41" xfId="12" applyFont="1" applyFill="1" applyBorder="1" applyAlignment="1">
      <alignment horizontal="center" vertical="center"/>
    </xf>
    <xf numFmtId="0" fontId="29" fillId="16" borderId="42" xfId="12" applyFont="1" applyFill="1" applyBorder="1" applyAlignment="1">
      <alignment horizontal="center" vertical="center"/>
    </xf>
    <xf numFmtId="0" fontId="29" fillId="16" borderId="43" xfId="12" applyFont="1" applyFill="1" applyBorder="1" applyAlignment="1">
      <alignment horizontal="center" vertical="center"/>
    </xf>
    <xf numFmtId="0" fontId="29" fillId="16" borderId="44" xfId="12" applyFont="1" applyFill="1" applyBorder="1" applyAlignment="1">
      <alignment horizontal="center" vertical="center"/>
    </xf>
    <xf numFmtId="0" fontId="29" fillId="16" borderId="46" xfId="12" applyFont="1" applyFill="1" applyBorder="1" applyAlignment="1">
      <alignment horizontal="center" vertical="center"/>
    </xf>
    <xf numFmtId="0" fontId="28" fillId="17" borderId="5" xfId="8" applyFont="1" applyFill="1" applyBorder="1" applyAlignment="1" applyProtection="1">
      <alignment horizontal="left" vertical="center" wrapText="1"/>
      <protection locked="0"/>
    </xf>
    <xf numFmtId="0" fontId="28" fillId="17" borderId="11" xfId="8" applyFont="1" applyFill="1" applyBorder="1" applyAlignment="1" applyProtection="1">
      <alignment horizontal="left" vertical="center" wrapText="1"/>
      <protection locked="0"/>
    </xf>
    <xf numFmtId="0" fontId="29" fillId="16" borderId="3" xfId="12" applyFont="1" applyFill="1" applyBorder="1" applyAlignment="1">
      <alignment horizontal="left" vertical="center"/>
    </xf>
    <xf numFmtId="0" fontId="29" fillId="16" borderId="1" xfId="12" applyFont="1" applyFill="1" applyBorder="1" applyAlignment="1">
      <alignment horizontal="left" vertical="center"/>
    </xf>
    <xf numFmtId="0" fontId="29" fillId="16" borderId="77" xfId="12" applyFont="1" applyFill="1" applyBorder="1" applyAlignment="1">
      <alignment horizontal="left" vertical="center"/>
    </xf>
    <xf numFmtId="0" fontId="29" fillId="16" borderId="50" xfId="12" applyFont="1" applyFill="1" applyBorder="1" applyAlignment="1">
      <alignment horizontal="left" vertical="center"/>
    </xf>
    <xf numFmtId="0" fontId="29" fillId="16" borderId="45" xfId="12" applyFont="1" applyFill="1" applyBorder="1" applyAlignment="1">
      <alignment horizontal="left" vertical="center"/>
    </xf>
    <xf numFmtId="0" fontId="29" fillId="16" borderId="46" xfId="12" applyFont="1" applyFill="1" applyBorder="1" applyAlignment="1">
      <alignment horizontal="left" vertical="center"/>
    </xf>
    <xf numFmtId="0" fontId="25" fillId="17" borderId="5" xfId="12" applyFont="1" applyFill="1" applyBorder="1" applyAlignment="1" applyProtection="1">
      <alignment horizontal="left" vertical="center" wrapText="1"/>
      <protection locked="0"/>
    </xf>
    <xf numFmtId="0" fontId="25" fillId="17" borderId="6" xfId="12" applyFont="1" applyFill="1" applyBorder="1" applyAlignment="1" applyProtection="1">
      <alignment horizontal="left" vertical="center" wrapText="1"/>
      <protection locked="0"/>
    </xf>
    <xf numFmtId="0" fontId="25" fillId="17" borderId="61" xfId="12" applyFont="1" applyFill="1" applyBorder="1" applyAlignment="1" applyProtection="1">
      <alignment horizontal="left" vertical="center" wrapText="1"/>
      <protection locked="0"/>
    </xf>
    <xf numFmtId="0" fontId="28" fillId="17" borderId="33" xfId="8" applyFont="1" applyFill="1" applyBorder="1" applyAlignment="1" applyProtection="1">
      <alignment horizontal="center" vertical="center" wrapText="1"/>
      <protection locked="0"/>
    </xf>
    <xf numFmtId="0" fontId="29" fillId="16" borderId="70" xfId="12" applyFont="1" applyFill="1" applyBorder="1" applyAlignment="1">
      <alignment horizontal="center" vertical="center"/>
    </xf>
    <xf numFmtId="0" fontId="29" fillId="16" borderId="9" xfId="12" applyFont="1" applyFill="1" applyBorder="1" applyAlignment="1">
      <alignment horizontal="center" vertical="center"/>
    </xf>
    <xf numFmtId="0" fontId="28" fillId="18" borderId="62" xfId="8" applyFont="1" applyFill="1" applyBorder="1" applyAlignment="1">
      <alignment horizontal="center" vertical="center" wrapText="1"/>
    </xf>
    <xf numFmtId="0" fontId="28" fillId="18" borderId="63" xfId="8" applyFont="1" applyFill="1" applyBorder="1" applyAlignment="1">
      <alignment horizontal="center" vertical="center" wrapText="1"/>
    </xf>
    <xf numFmtId="0" fontId="28" fillId="18" borderId="64" xfId="8" applyFont="1" applyFill="1" applyBorder="1" applyAlignment="1">
      <alignment horizontal="center" vertical="center" wrapText="1"/>
    </xf>
    <xf numFmtId="0" fontId="28" fillId="4" borderId="6" xfId="8" applyFont="1" applyFill="1" applyBorder="1" applyAlignment="1">
      <alignment horizontal="center" vertical="center" wrapText="1"/>
    </xf>
    <xf numFmtId="0" fontId="28" fillId="4" borderId="61" xfId="8" applyFont="1" applyFill="1" applyBorder="1" applyAlignment="1">
      <alignment horizontal="center" vertical="center" wrapText="1"/>
    </xf>
    <xf numFmtId="0" fontId="25" fillId="17" borderId="5" xfId="12" applyFont="1" applyFill="1" applyBorder="1" applyAlignment="1" applyProtection="1">
      <alignment horizontal="center" vertical="center"/>
      <protection locked="0"/>
    </xf>
    <xf numFmtId="0" fontId="25" fillId="17" borderId="6" xfId="12" applyFont="1" applyFill="1" applyBorder="1" applyAlignment="1" applyProtection="1">
      <alignment horizontal="center" vertical="center"/>
      <protection locked="0"/>
    </xf>
    <xf numFmtId="0" fontId="25" fillId="17" borderId="61" xfId="12" applyFont="1" applyFill="1" applyBorder="1" applyAlignment="1" applyProtection="1">
      <alignment horizontal="center" vertical="center"/>
      <protection locked="0"/>
    </xf>
    <xf numFmtId="0" fontId="25" fillId="17" borderId="2" xfId="12" applyFont="1" applyFill="1" applyBorder="1" applyAlignment="1" applyProtection="1">
      <alignment horizontal="center" vertical="center"/>
      <protection locked="0"/>
    </xf>
    <xf numFmtId="0" fontId="25" fillId="17" borderId="8" xfId="12" applyFont="1" applyFill="1" applyBorder="1" applyAlignment="1" applyProtection="1">
      <alignment horizontal="center" vertical="center"/>
      <protection locked="0"/>
    </xf>
    <xf numFmtId="0" fontId="28" fillId="17" borderId="80" xfId="8" applyFont="1" applyFill="1" applyBorder="1" applyAlignment="1" applyProtection="1">
      <alignment horizontal="left" vertical="center" wrapText="1"/>
      <protection locked="0"/>
    </xf>
    <xf numFmtId="0" fontId="28" fillId="17" borderId="81" xfId="8" applyFont="1" applyFill="1" applyBorder="1" applyAlignment="1" applyProtection="1">
      <alignment horizontal="left" vertical="center" wrapText="1"/>
      <protection locked="0"/>
    </xf>
    <xf numFmtId="0" fontId="28" fillId="17" borderId="82" xfId="8" applyFont="1" applyFill="1" applyBorder="1" applyAlignment="1" applyProtection="1">
      <alignment horizontal="left" vertical="center" wrapText="1"/>
      <protection locked="0"/>
    </xf>
    <xf numFmtId="0" fontId="29" fillId="16" borderId="3" xfId="8" applyFont="1" applyFill="1" applyBorder="1" applyAlignment="1">
      <alignment horizontal="center" vertical="center" wrapText="1"/>
    </xf>
    <xf numFmtId="0" fontId="29" fillId="16" borderId="1" xfId="8" applyFont="1" applyFill="1" applyBorder="1" applyAlignment="1">
      <alignment horizontal="center" vertical="center" wrapText="1"/>
    </xf>
    <xf numFmtId="0" fontId="29" fillId="16" borderId="50" xfId="8" applyFont="1" applyFill="1" applyBorder="1" applyAlignment="1">
      <alignment horizontal="center" vertical="center" wrapText="1"/>
    </xf>
    <xf numFmtId="0" fontId="29" fillId="16" borderId="45" xfId="8" applyFont="1" applyFill="1" applyBorder="1" applyAlignment="1">
      <alignment horizontal="center" vertical="center" wrapText="1"/>
    </xf>
    <xf numFmtId="0" fontId="25" fillId="17" borderId="50" xfId="12" applyFont="1" applyFill="1" applyBorder="1" applyAlignment="1">
      <alignment horizontal="left" vertical="top" wrapText="1"/>
    </xf>
    <xf numFmtId="0" fontId="25" fillId="17" borderId="45" xfId="12" applyFont="1" applyFill="1" applyBorder="1" applyAlignment="1">
      <alignment horizontal="left" vertical="top" wrapText="1"/>
    </xf>
    <xf numFmtId="0" fontId="25" fillId="17" borderId="47" xfId="12" applyFont="1" applyFill="1" applyBorder="1" applyAlignment="1">
      <alignment horizontal="center" vertical="center" wrapText="1"/>
    </xf>
    <xf numFmtId="0" fontId="25" fillId="17" borderId="32" xfId="12" applyFont="1" applyFill="1" applyBorder="1" applyAlignment="1">
      <alignment horizontal="center" vertical="center" wrapText="1"/>
    </xf>
    <xf numFmtId="0" fontId="28" fillId="17" borderId="47" xfId="8" applyFont="1" applyFill="1" applyBorder="1" applyAlignment="1" applyProtection="1">
      <alignment horizontal="left" vertical="center" wrapText="1"/>
      <protection locked="0"/>
    </xf>
    <xf numFmtId="0" fontId="28" fillId="17" borderId="52" xfId="8" applyFont="1" applyFill="1" applyBorder="1" applyAlignment="1" applyProtection="1">
      <alignment horizontal="left" vertical="center" wrapText="1"/>
      <protection locked="0"/>
    </xf>
    <xf numFmtId="0" fontId="28" fillId="17" borderId="70" xfId="8" applyFont="1" applyFill="1" applyBorder="1" applyAlignment="1" applyProtection="1">
      <alignment horizontal="center" vertical="center" wrapText="1"/>
      <protection locked="0"/>
    </xf>
    <xf numFmtId="0" fontId="28" fillId="17" borderId="9" xfId="8" applyFont="1" applyFill="1" applyBorder="1" applyAlignment="1" applyProtection="1">
      <alignment horizontal="center" vertical="center" wrapText="1"/>
      <protection locked="0"/>
    </xf>
    <xf numFmtId="0" fontId="28" fillId="17" borderId="10" xfId="8" applyFont="1" applyFill="1" applyBorder="1" applyAlignment="1" applyProtection="1">
      <alignment horizontal="center" vertical="center" wrapText="1"/>
      <protection locked="0"/>
    </xf>
    <xf numFmtId="0" fontId="28" fillId="17" borderId="32" xfId="8" applyFont="1" applyFill="1" applyBorder="1" applyAlignment="1" applyProtection="1">
      <alignment horizontal="left" vertical="center" wrapText="1"/>
      <protection locked="0"/>
    </xf>
    <xf numFmtId="0" fontId="29" fillId="4" borderId="45" xfId="8" applyFont="1" applyFill="1" applyBorder="1" applyAlignment="1">
      <alignment horizontal="center" vertical="center" wrapText="1"/>
    </xf>
    <xf numFmtId="0" fontId="26" fillId="17" borderId="52" xfId="12" applyFont="1" applyFill="1" applyBorder="1" applyAlignment="1" applyProtection="1">
      <alignment horizontal="center" vertical="center"/>
      <protection locked="0"/>
    </xf>
    <xf numFmtId="0" fontId="26" fillId="17" borderId="57" xfId="12" applyFont="1" applyFill="1" applyBorder="1" applyAlignment="1" applyProtection="1">
      <alignment horizontal="center" vertical="center"/>
      <protection locked="0"/>
    </xf>
    <xf numFmtId="0" fontId="26" fillId="16" borderId="8" xfId="12" applyFont="1" applyFill="1" applyBorder="1" applyAlignment="1">
      <alignment horizontal="center" vertical="center"/>
    </xf>
    <xf numFmtId="0" fontId="26" fillId="17" borderId="14" xfId="12" applyFont="1" applyFill="1" applyBorder="1" applyAlignment="1" applyProtection="1">
      <alignment horizontal="center" vertical="center"/>
      <protection locked="0"/>
    </xf>
    <xf numFmtId="0" fontId="26" fillId="17" borderId="56" xfId="12" applyFont="1" applyFill="1" applyBorder="1" applyAlignment="1" applyProtection="1">
      <alignment horizontal="center" vertical="center"/>
      <protection locked="0"/>
    </xf>
    <xf numFmtId="0" fontId="25" fillId="17" borderId="5" xfId="12" applyFont="1" applyFill="1" applyBorder="1" applyAlignment="1">
      <alignment horizontal="left" vertical="top" wrapText="1"/>
    </xf>
    <xf numFmtId="0" fontId="25" fillId="17" borderId="6" xfId="12" applyFont="1" applyFill="1" applyBorder="1" applyAlignment="1">
      <alignment horizontal="left" vertical="top" wrapText="1"/>
    </xf>
    <xf numFmtId="0" fontId="25" fillId="17" borderId="5" xfId="12" applyFont="1" applyFill="1" applyBorder="1" applyAlignment="1">
      <alignment horizontal="center" vertical="center" wrapText="1"/>
    </xf>
    <xf numFmtId="0" fontId="25" fillId="17" borderId="7" xfId="12" applyFont="1" applyFill="1" applyBorder="1" applyAlignment="1">
      <alignment horizontal="center" vertical="center" wrapText="1"/>
    </xf>
    <xf numFmtId="0" fontId="29" fillId="16" borderId="10" xfId="12" applyFont="1" applyFill="1" applyBorder="1" applyAlignment="1">
      <alignment horizontal="center" vertical="center"/>
    </xf>
    <xf numFmtId="0" fontId="25" fillId="17" borderId="11" xfId="12" applyFont="1" applyFill="1" applyBorder="1" applyAlignment="1">
      <alignment horizontal="center" vertical="center" wrapText="1"/>
    </xf>
    <xf numFmtId="0" fontId="25" fillId="17" borderId="12" xfId="12" applyFont="1" applyFill="1" applyBorder="1" applyAlignment="1">
      <alignment horizontal="center" vertical="center" wrapText="1"/>
    </xf>
    <xf numFmtId="0" fontId="26" fillId="16" borderId="69" xfId="12" applyFont="1" applyFill="1" applyBorder="1" applyAlignment="1">
      <alignment horizontal="center" vertical="center"/>
    </xf>
    <xf numFmtId="0" fontId="26" fillId="16" borderId="72" xfId="12" applyFont="1" applyFill="1" applyBorder="1" applyAlignment="1">
      <alignment horizontal="center" vertical="center"/>
    </xf>
    <xf numFmtId="0" fontId="26" fillId="17" borderId="0" xfId="12" applyFont="1" applyFill="1" applyAlignment="1" applyProtection="1">
      <alignment horizontal="center" vertical="center"/>
      <protection locked="0"/>
    </xf>
    <xf numFmtId="0" fontId="26" fillId="17" borderId="43" xfId="12" applyFont="1" applyFill="1" applyBorder="1" applyAlignment="1" applyProtection="1">
      <alignment horizontal="center" vertical="center"/>
      <protection locked="0"/>
    </xf>
    <xf numFmtId="0" fontId="26" fillId="16" borderId="74" xfId="12" applyFont="1" applyFill="1" applyBorder="1" applyAlignment="1">
      <alignment horizontal="center" vertical="center"/>
    </xf>
    <xf numFmtId="0" fontId="28" fillId="17" borderId="70" xfId="8" applyFont="1" applyFill="1" applyBorder="1" applyAlignment="1" applyProtection="1">
      <alignment horizontal="left" vertical="center" wrapText="1"/>
      <protection locked="0"/>
    </xf>
    <xf numFmtId="0" fontId="28" fillId="17" borderId="9" xfId="8" applyFont="1" applyFill="1" applyBorder="1" applyAlignment="1" applyProtection="1">
      <alignment horizontal="left" vertical="center" wrapText="1"/>
      <protection locked="0"/>
    </xf>
    <xf numFmtId="0" fontId="28" fillId="17" borderId="10" xfId="8" applyFont="1" applyFill="1" applyBorder="1" applyAlignment="1" applyProtection="1">
      <alignment horizontal="left" vertical="center" wrapText="1"/>
      <protection locked="0"/>
    </xf>
    <xf numFmtId="0" fontId="29" fillId="16" borderId="3" xfId="12" applyFont="1" applyFill="1" applyBorder="1" applyAlignment="1">
      <alignment horizontal="center" vertical="center"/>
    </xf>
    <xf numFmtId="0" fontId="29" fillId="16" borderId="1" xfId="12" applyFont="1" applyFill="1" applyBorder="1" applyAlignment="1">
      <alignment horizontal="center" vertical="center"/>
    </xf>
    <xf numFmtId="0" fontId="29" fillId="16" borderId="77" xfId="12" applyFont="1" applyFill="1" applyBorder="1" applyAlignment="1">
      <alignment horizontal="center" vertical="center"/>
    </xf>
    <xf numFmtId="0" fontId="29" fillId="16" borderId="50" xfId="12" applyFont="1" applyFill="1" applyBorder="1" applyAlignment="1">
      <alignment horizontal="center" vertical="center"/>
    </xf>
    <xf numFmtId="0" fontId="29" fillId="16" borderId="45" xfId="12" applyFont="1" applyFill="1" applyBorder="1" applyAlignment="1">
      <alignment horizontal="center" vertical="center"/>
    </xf>
    <xf numFmtId="0" fontId="19" fillId="12" borderId="27" xfId="0" applyFont="1" applyFill="1" applyBorder="1" applyAlignment="1">
      <alignment horizontal="center"/>
    </xf>
    <xf numFmtId="0" fontId="19" fillId="12" borderId="28" xfId="0" applyFont="1" applyFill="1" applyBorder="1" applyAlignment="1">
      <alignment horizontal="center"/>
    </xf>
    <xf numFmtId="0" fontId="19" fillId="12" borderId="29" xfId="0" applyFont="1" applyFill="1" applyBorder="1" applyAlignment="1">
      <alignment horizontal="center"/>
    </xf>
    <xf numFmtId="0" fontId="33" fillId="13" borderId="35" xfId="2" applyFont="1" applyFill="1" applyBorder="1" applyAlignment="1">
      <alignment horizontal="center" vertical="center" textRotation="90"/>
    </xf>
    <xf numFmtId="0" fontId="33" fillId="13" borderId="36" xfId="2" applyFont="1" applyFill="1" applyBorder="1" applyAlignment="1">
      <alignment horizontal="center" vertical="center" textRotation="90"/>
    </xf>
    <xf numFmtId="0" fontId="33" fillId="13" borderId="37" xfId="2" applyFont="1" applyFill="1" applyBorder="1" applyAlignment="1">
      <alignment horizontal="center" vertical="center" textRotation="90"/>
    </xf>
    <xf numFmtId="0" fontId="33" fillId="9" borderId="35" xfId="2" applyFont="1" applyFill="1" applyBorder="1" applyAlignment="1">
      <alignment horizontal="center" vertical="center" textRotation="90"/>
    </xf>
    <xf numFmtId="0" fontId="33" fillId="9" borderId="36" xfId="2" applyFont="1" applyFill="1" applyBorder="1" applyAlignment="1">
      <alignment horizontal="center" vertical="center" textRotation="90"/>
    </xf>
    <xf numFmtId="0" fontId="14" fillId="3" borderId="2" xfId="8" applyFont="1" applyFill="1" applyBorder="1" applyAlignment="1">
      <alignment horizontal="center" vertical="center" wrapText="1"/>
    </xf>
    <xf numFmtId="0" fontId="19" fillId="6" borderId="2" xfId="8" applyFont="1" applyFill="1" applyBorder="1" applyAlignment="1">
      <alignment horizontal="center" vertical="center" textRotation="90" wrapText="1"/>
    </xf>
    <xf numFmtId="0" fontId="19" fillId="7" borderId="2" xfId="8" applyFont="1" applyFill="1" applyBorder="1" applyAlignment="1">
      <alignment horizontal="center" vertical="center" textRotation="90" wrapText="1"/>
    </xf>
    <xf numFmtId="0" fontId="19" fillId="8" borderId="2" xfId="8" applyFont="1" applyFill="1" applyBorder="1" applyAlignment="1">
      <alignment horizontal="center" vertical="center" textRotation="90" wrapText="1"/>
    </xf>
    <xf numFmtId="0" fontId="19" fillId="9" borderId="2" xfId="8" applyFont="1" applyFill="1" applyBorder="1" applyAlignment="1">
      <alignment horizontal="center" vertical="center" textRotation="90" wrapText="1"/>
    </xf>
    <xf numFmtId="0" fontId="41" fillId="15" borderId="11" xfId="0" applyFont="1" applyFill="1" applyBorder="1" applyAlignment="1">
      <alignment horizontal="left"/>
    </xf>
    <xf numFmtId="0" fontId="41" fillId="15" borderId="14" xfId="0" applyFont="1" applyFill="1" applyBorder="1" applyAlignment="1">
      <alignment horizontal="left"/>
    </xf>
    <xf numFmtId="0" fontId="41" fillId="15" borderId="12" xfId="0" applyFont="1" applyFill="1" applyBorder="1" applyAlignment="1">
      <alignment horizontal="left"/>
    </xf>
    <xf numFmtId="0" fontId="41" fillId="15" borderId="11" xfId="0" applyFont="1" applyFill="1" applyBorder="1" applyAlignment="1">
      <alignment horizontal="left" vertical="center"/>
    </xf>
    <xf numFmtId="0" fontId="41" fillId="15" borderId="14" xfId="0" applyFont="1" applyFill="1" applyBorder="1" applyAlignment="1">
      <alignment horizontal="left" vertical="center"/>
    </xf>
    <xf numFmtId="0" fontId="41" fillId="15" borderId="12" xfId="0" applyFont="1" applyFill="1" applyBorder="1" applyAlignment="1">
      <alignment horizontal="left" vertical="center"/>
    </xf>
    <xf numFmtId="0" fontId="42" fillId="18" borderId="11" xfId="0" applyFont="1" applyFill="1" applyBorder="1" applyAlignment="1">
      <alignment vertical="center"/>
    </xf>
    <xf numFmtId="0" fontId="42" fillId="18" borderId="14" xfId="0" applyFont="1" applyFill="1" applyBorder="1" applyAlignment="1">
      <alignment vertical="center"/>
    </xf>
    <xf numFmtId="0" fontId="42" fillId="18" borderId="12" xfId="0" applyFont="1" applyFill="1" applyBorder="1" applyAlignment="1">
      <alignment vertical="center"/>
    </xf>
    <xf numFmtId="0" fontId="42" fillId="4" borderId="14" xfId="0" applyFont="1" applyFill="1" applyBorder="1" applyAlignment="1">
      <alignment horizontal="center" vertical="center"/>
    </xf>
    <xf numFmtId="0" fontId="42" fillId="15" borderId="3" xfId="0" applyFont="1" applyFill="1" applyBorder="1" applyAlignment="1">
      <alignment horizontal="left" vertical="center"/>
    </xf>
    <xf numFmtId="0" fontId="42" fillId="15" borderId="1" xfId="0" applyFont="1" applyFill="1" applyBorder="1" applyAlignment="1">
      <alignment horizontal="left" vertical="center"/>
    </xf>
    <xf numFmtId="0" fontId="42" fillId="15" borderId="13" xfId="0" applyFont="1" applyFill="1" applyBorder="1" applyAlignment="1">
      <alignment horizontal="left" vertical="center"/>
    </xf>
    <xf numFmtId="0" fontId="42" fillId="15" borderId="5" xfId="0" applyFont="1" applyFill="1" applyBorder="1" applyAlignment="1">
      <alignment horizontal="left" vertical="center"/>
    </xf>
    <xf numFmtId="0" fontId="42" fillId="15" borderId="6" xfId="0" applyFont="1" applyFill="1" applyBorder="1" applyAlignment="1">
      <alignment horizontal="left" vertical="center"/>
    </xf>
    <xf numFmtId="0" fontId="42" fillId="15" borderId="7" xfId="0" applyFont="1" applyFill="1" applyBorder="1" applyAlignment="1">
      <alignment horizontal="left" vertical="center"/>
    </xf>
    <xf numFmtId="9" fontId="42" fillId="15" borderId="3" xfId="0" applyNumberFormat="1" applyFont="1" applyFill="1" applyBorder="1" applyAlignment="1">
      <alignment horizontal="center" vertical="center"/>
    </xf>
    <xf numFmtId="9" fontId="42" fillId="15" borderId="13" xfId="0" applyNumberFormat="1" applyFont="1" applyFill="1" applyBorder="1" applyAlignment="1">
      <alignment horizontal="center" vertical="center"/>
    </xf>
    <xf numFmtId="9" fontId="42" fillId="15" borderId="5" xfId="0" applyNumberFormat="1" applyFont="1" applyFill="1" applyBorder="1" applyAlignment="1">
      <alignment horizontal="center" vertical="center"/>
    </xf>
    <xf numFmtId="9" fontId="42" fillId="15" borderId="7" xfId="0" applyNumberFormat="1" applyFont="1" applyFill="1" applyBorder="1" applyAlignment="1">
      <alignment horizontal="center" vertical="center"/>
    </xf>
    <xf numFmtId="10" fontId="44" fillId="4" borderId="11" xfId="0" applyNumberFormat="1" applyFont="1" applyFill="1" applyBorder="1" applyAlignment="1" applyProtection="1">
      <alignment horizontal="center" vertical="center"/>
      <protection locked="0"/>
    </xf>
    <xf numFmtId="10" fontId="44" fillId="4" borderId="12" xfId="0" applyNumberFormat="1" applyFont="1" applyFill="1" applyBorder="1" applyAlignment="1" applyProtection="1">
      <alignment horizontal="center" vertical="center"/>
      <protection locked="0"/>
    </xf>
    <xf numFmtId="0" fontId="42" fillId="4" borderId="1" xfId="0" applyFont="1" applyFill="1" applyBorder="1" applyAlignment="1">
      <alignment horizontal="center" vertical="center"/>
    </xf>
    <xf numFmtId="0" fontId="41" fillId="17" borderId="11" xfId="0" applyFont="1" applyFill="1" applyBorder="1" applyAlignment="1">
      <alignment horizontal="left" vertical="center" wrapText="1"/>
    </xf>
    <xf numFmtId="0" fontId="41" fillId="17" borderId="14" xfId="0" applyFont="1" applyFill="1" applyBorder="1" applyAlignment="1">
      <alignment horizontal="left" vertical="center" wrapText="1"/>
    </xf>
    <xf numFmtId="0" fontId="41" fillId="17" borderId="12" xfId="0" applyFont="1" applyFill="1" applyBorder="1" applyAlignment="1">
      <alignment horizontal="left" vertical="center" wrapText="1"/>
    </xf>
    <xf numFmtId="0" fontId="41" fillId="17" borderId="11" xfId="0" applyFont="1" applyFill="1" applyBorder="1" applyAlignment="1" applyProtection="1">
      <alignment horizontal="left" vertical="center"/>
      <protection locked="0"/>
    </xf>
    <xf numFmtId="0" fontId="41" fillId="17" borderId="14" xfId="0" applyFont="1" applyFill="1" applyBorder="1" applyAlignment="1" applyProtection="1">
      <alignment horizontal="left" vertical="center"/>
      <protection locked="0"/>
    </xf>
    <xf numFmtId="0" fontId="41" fillId="17" borderId="12" xfId="0" applyFont="1" applyFill="1" applyBorder="1" applyAlignment="1" applyProtection="1">
      <alignment horizontal="left" vertical="center"/>
      <protection locked="0"/>
    </xf>
    <xf numFmtId="10" fontId="44" fillId="4" borderId="47" xfId="0" applyNumberFormat="1" applyFont="1" applyFill="1" applyBorder="1" applyAlignment="1">
      <alignment horizontal="center" vertical="center" wrapText="1"/>
    </xf>
    <xf numFmtId="10" fontId="44" fillId="4" borderId="32" xfId="0" applyNumberFormat="1" applyFont="1" applyFill="1" applyBorder="1" applyAlignment="1">
      <alignment horizontal="center" vertical="center" wrapText="1"/>
    </xf>
    <xf numFmtId="0" fontId="47" fillId="15" borderId="11" xfId="0" applyFont="1" applyFill="1" applyBorder="1" applyAlignment="1">
      <alignment horizontal="left" vertical="center"/>
    </xf>
    <xf numFmtId="0" fontId="42" fillId="15" borderId="14" xfId="0" applyFont="1" applyFill="1" applyBorder="1" applyAlignment="1">
      <alignment horizontal="left" vertical="center"/>
    </xf>
    <xf numFmtId="0" fontId="42" fillId="15" borderId="12" xfId="0" applyFont="1" applyFill="1" applyBorder="1" applyAlignment="1">
      <alignment horizontal="left" vertical="center"/>
    </xf>
    <xf numFmtId="0" fontId="42" fillId="17" borderId="11" xfId="0" applyFont="1" applyFill="1" applyBorder="1" applyAlignment="1">
      <alignment horizontal="center" vertical="center" wrapText="1"/>
    </xf>
    <xf numFmtId="0" fontId="42" fillId="17" borderId="14" xfId="0" applyFont="1" applyFill="1" applyBorder="1" applyAlignment="1">
      <alignment horizontal="center" vertical="center" wrapText="1"/>
    </xf>
    <xf numFmtId="0" fontId="42" fillId="17" borderId="12" xfId="0" applyFont="1" applyFill="1" applyBorder="1" applyAlignment="1">
      <alignment horizontal="center" vertical="center" wrapText="1"/>
    </xf>
    <xf numFmtId="0" fontId="46" fillId="18" borderId="11" xfId="0" applyFont="1" applyFill="1" applyBorder="1" applyAlignment="1">
      <alignment vertical="center"/>
    </xf>
    <xf numFmtId="0" fontId="46" fillId="18" borderId="14" xfId="0" applyFont="1" applyFill="1" applyBorder="1" applyAlignment="1">
      <alignment vertical="center"/>
    </xf>
    <xf numFmtId="0" fontId="46" fillId="18" borderId="12" xfId="0" applyFont="1" applyFill="1" applyBorder="1" applyAlignment="1">
      <alignment vertical="center"/>
    </xf>
    <xf numFmtId="164" fontId="47" fillId="4" borderId="11" xfId="15" applyNumberFormat="1" applyFont="1" applyFill="1" applyBorder="1" applyAlignment="1" applyProtection="1">
      <alignment horizontal="center" vertical="center"/>
    </xf>
    <xf numFmtId="164" fontId="47" fillId="4" borderId="12" xfId="15" applyNumberFormat="1" applyFont="1" applyFill="1" applyBorder="1" applyAlignment="1" applyProtection="1">
      <alignment horizontal="center" vertical="center"/>
    </xf>
    <xf numFmtId="0" fontId="41" fillId="4" borderId="3" xfId="0" applyFont="1" applyFill="1" applyBorder="1" applyAlignment="1">
      <alignment horizontal="center" vertical="center"/>
    </xf>
    <xf numFmtId="0" fontId="41" fillId="4" borderId="13" xfId="0" applyFont="1" applyFill="1" applyBorder="1" applyAlignment="1">
      <alignment horizontal="center" vertical="center"/>
    </xf>
    <xf numFmtId="0" fontId="42" fillId="15" borderId="11" xfId="0" applyFont="1" applyFill="1" applyBorder="1" applyAlignment="1">
      <alignment horizontal="center" vertical="center"/>
    </xf>
    <xf numFmtId="0" fontId="42" fillId="15" borderId="14" xfId="0" applyFont="1" applyFill="1" applyBorder="1" applyAlignment="1">
      <alignment horizontal="center" vertical="center"/>
    </xf>
    <xf numFmtId="0" fontId="42" fillId="15" borderId="12" xfId="0" applyFont="1" applyFill="1" applyBorder="1" applyAlignment="1">
      <alignment horizontal="center" vertical="center"/>
    </xf>
    <xf numFmtId="164" fontId="41" fillId="17" borderId="11" xfId="15" applyNumberFormat="1" applyFont="1" applyFill="1" applyBorder="1" applyAlignment="1" applyProtection="1">
      <alignment horizontal="center" vertical="center"/>
    </xf>
    <xf numFmtId="164" fontId="41" fillId="17" borderId="12" xfId="15" applyNumberFormat="1" applyFont="1" applyFill="1" applyBorder="1" applyAlignment="1" applyProtection="1">
      <alignment horizontal="center" vertical="center"/>
    </xf>
    <xf numFmtId="1" fontId="42" fillId="15" borderId="11" xfId="15" applyNumberFormat="1" applyFont="1" applyFill="1" applyBorder="1" applyAlignment="1" applyProtection="1">
      <alignment horizontal="center" vertical="center"/>
    </xf>
    <xf numFmtId="1" fontId="42" fillId="15" borderId="12" xfId="15" applyNumberFormat="1" applyFont="1" applyFill="1" applyBorder="1" applyAlignment="1" applyProtection="1">
      <alignment horizontal="center" vertical="center"/>
    </xf>
    <xf numFmtId="0" fontId="42" fillId="17" borderId="11" xfId="0" applyFont="1" applyFill="1" applyBorder="1" applyAlignment="1">
      <alignment horizontal="center" vertical="center"/>
    </xf>
    <xf numFmtId="0" fontId="42" fillId="17" borderId="12" xfId="0" applyFont="1" applyFill="1" applyBorder="1" applyAlignment="1">
      <alignment horizontal="center" vertical="center"/>
    </xf>
    <xf numFmtId="0" fontId="46" fillId="17" borderId="11" xfId="0" applyFont="1" applyFill="1" applyBorder="1" applyAlignment="1">
      <alignment horizontal="center" vertical="center"/>
    </xf>
    <xf numFmtId="0" fontId="46" fillId="17" borderId="14" xfId="0" applyFont="1" applyFill="1" applyBorder="1" applyAlignment="1">
      <alignment horizontal="center" vertical="center"/>
    </xf>
    <xf numFmtId="0" fontId="46" fillId="17" borderId="12" xfId="0" applyFont="1" applyFill="1" applyBorder="1" applyAlignment="1">
      <alignment horizontal="center" vertical="center"/>
    </xf>
    <xf numFmtId="10" fontId="44" fillId="4" borderId="11" xfId="15" applyNumberFormat="1" applyFont="1" applyFill="1" applyBorder="1" applyAlignment="1" applyProtection="1">
      <alignment horizontal="center" vertical="center"/>
      <protection locked="0"/>
    </xf>
    <xf numFmtId="10" fontId="44" fillId="4" borderId="12" xfId="15" applyNumberFormat="1" applyFont="1" applyFill="1" applyBorder="1" applyAlignment="1" applyProtection="1">
      <alignment horizontal="center" vertical="center"/>
      <protection locked="0"/>
    </xf>
    <xf numFmtId="0" fontId="42" fillId="15" borderId="11" xfId="0" applyFont="1" applyFill="1" applyBorder="1" applyAlignment="1">
      <alignment horizontal="left" vertical="center"/>
    </xf>
    <xf numFmtId="0" fontId="41" fillId="4" borderId="0" xfId="0" applyFont="1" applyFill="1" applyAlignment="1">
      <alignment horizontal="center" vertical="center"/>
    </xf>
    <xf numFmtId="0" fontId="42" fillId="15" borderId="11" xfId="2" applyFont="1" applyFill="1" applyBorder="1" applyAlignment="1">
      <alignment horizontal="center" vertical="center" wrapText="1"/>
    </xf>
    <xf numFmtId="0" fontId="42" fillId="15" borderId="12" xfId="2" applyFont="1" applyFill="1" applyBorder="1" applyAlignment="1">
      <alignment horizontal="center" vertical="center" wrapText="1"/>
    </xf>
    <xf numFmtId="0" fontId="42" fillId="15" borderId="11" xfId="0" applyFont="1" applyFill="1" applyBorder="1" applyAlignment="1">
      <alignment horizontal="left" vertical="center" wrapText="1"/>
    </xf>
    <xf numFmtId="0" fontId="42" fillId="15" borderId="14" xfId="0" applyFont="1" applyFill="1" applyBorder="1" applyAlignment="1">
      <alignment horizontal="left" vertical="center" wrapText="1"/>
    </xf>
    <xf numFmtId="0" fontId="42" fillId="15" borderId="12" xfId="0" applyFont="1" applyFill="1" applyBorder="1" applyAlignment="1">
      <alignment horizontal="left" vertical="center" wrapText="1"/>
    </xf>
    <xf numFmtId="0" fontId="42" fillId="4" borderId="11" xfId="0" applyFont="1" applyFill="1" applyBorder="1" applyAlignment="1">
      <alignment horizontal="center" vertical="center"/>
    </xf>
    <xf numFmtId="9" fontId="42" fillId="15" borderId="11" xfId="0" applyNumberFormat="1" applyFont="1" applyFill="1" applyBorder="1" applyAlignment="1">
      <alignment horizontal="center" vertical="center" wrapText="1"/>
    </xf>
    <xf numFmtId="9" fontId="42" fillId="15" borderId="12" xfId="0" applyNumberFormat="1" applyFont="1" applyFill="1" applyBorder="1" applyAlignment="1">
      <alignment horizontal="center" vertical="center" wrapText="1"/>
    </xf>
    <xf numFmtId="10" fontId="42" fillId="17" borderId="11" xfId="0" applyNumberFormat="1" applyFont="1" applyFill="1" applyBorder="1" applyAlignment="1">
      <alignment horizontal="center" vertical="center"/>
    </xf>
    <xf numFmtId="10" fontId="42" fillId="17" borderId="14" xfId="0" applyNumberFormat="1" applyFont="1" applyFill="1" applyBorder="1" applyAlignment="1">
      <alignment horizontal="center" vertical="center"/>
    </xf>
    <xf numFmtId="0" fontId="42" fillId="15" borderId="11" xfId="2" applyFont="1" applyFill="1" applyBorder="1" applyAlignment="1">
      <alignment horizontal="left" vertical="center" wrapText="1"/>
    </xf>
    <xf numFmtId="0" fontId="42" fillId="15" borderId="12" xfId="2" applyFont="1" applyFill="1" applyBorder="1" applyAlignment="1">
      <alignment horizontal="left" vertical="center" wrapText="1"/>
    </xf>
    <xf numFmtId="0" fontId="41" fillId="15" borderId="39" xfId="1" applyFont="1" applyFill="1" applyBorder="1" applyAlignment="1">
      <alignment horizontal="center"/>
    </xf>
    <xf numFmtId="0" fontId="41" fillId="15" borderId="40" xfId="1" applyFont="1" applyFill="1" applyBorder="1" applyAlignment="1">
      <alignment horizontal="center"/>
    </xf>
    <xf numFmtId="0" fontId="41" fillId="15" borderId="54" xfId="1" applyFont="1" applyFill="1" applyBorder="1" applyAlignment="1">
      <alignment horizontal="center"/>
    </xf>
    <xf numFmtId="0" fontId="41" fillId="15" borderId="42" xfId="1" applyFont="1" applyFill="1" applyBorder="1" applyAlignment="1">
      <alignment horizontal="center"/>
    </xf>
    <xf numFmtId="0" fontId="41" fillId="15" borderId="0" xfId="1" applyFont="1" applyFill="1" applyAlignment="1">
      <alignment horizontal="center"/>
    </xf>
    <xf numFmtId="0" fontId="41" fillId="15" borderId="31" xfId="1" applyFont="1" applyFill="1" applyBorder="1" applyAlignment="1">
      <alignment horizontal="center"/>
    </xf>
    <xf numFmtId="0" fontId="41" fillId="15" borderId="55" xfId="1" applyFont="1" applyFill="1" applyBorder="1" applyAlignment="1">
      <alignment horizontal="center"/>
    </xf>
    <xf numFmtId="0" fontId="41" fillId="15" borderId="6" xfId="1" applyFont="1" applyFill="1" applyBorder="1" applyAlignment="1">
      <alignment horizontal="center"/>
    </xf>
    <xf numFmtId="0" fontId="41" fillId="15" borderId="7" xfId="1" applyFont="1" applyFill="1" applyBorder="1" applyAlignment="1">
      <alignment horizontal="center"/>
    </xf>
    <xf numFmtId="0" fontId="42" fillId="15" borderId="3" xfId="0" applyFont="1" applyFill="1" applyBorder="1" applyAlignment="1">
      <alignment horizontal="center" vertical="center"/>
    </xf>
    <xf numFmtId="0" fontId="42" fillId="15" borderId="1" xfId="0" applyFont="1" applyFill="1" applyBorder="1" applyAlignment="1">
      <alignment horizontal="center" vertical="center"/>
    </xf>
    <xf numFmtId="0" fontId="42" fillId="15" borderId="13" xfId="0" applyFont="1" applyFill="1" applyBorder="1" applyAlignment="1">
      <alignment horizontal="center" vertical="center"/>
    </xf>
    <xf numFmtId="0" fontId="42" fillId="15" borderId="5" xfId="0" applyFont="1" applyFill="1" applyBorder="1" applyAlignment="1">
      <alignment horizontal="center" vertical="center"/>
    </xf>
    <xf numFmtId="0" fontId="42" fillId="15" borderId="6" xfId="0" applyFont="1" applyFill="1" applyBorder="1" applyAlignment="1">
      <alignment horizontal="center" vertical="center"/>
    </xf>
    <xf numFmtId="0" fontId="42" fillId="15" borderId="7" xfId="0" applyFont="1" applyFill="1" applyBorder="1" applyAlignment="1">
      <alignment horizontal="center" vertical="center"/>
    </xf>
    <xf numFmtId="10" fontId="44" fillId="4" borderId="11" xfId="0" applyNumberFormat="1" applyFont="1" applyFill="1" applyBorder="1" applyAlignment="1">
      <alignment horizontal="center" vertical="center"/>
    </xf>
    <xf numFmtId="10" fontId="44" fillId="4" borderId="12" xfId="0" applyNumberFormat="1" applyFont="1" applyFill="1" applyBorder="1" applyAlignment="1">
      <alignment horizontal="center" vertical="center"/>
    </xf>
    <xf numFmtId="0" fontId="42" fillId="15" borderId="3"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42" fillId="15" borderId="13" xfId="0" applyFont="1" applyFill="1" applyBorder="1" applyAlignment="1">
      <alignment horizontal="center" vertical="center" wrapText="1"/>
    </xf>
    <xf numFmtId="0" fontId="42" fillId="15" borderId="5" xfId="0" applyFont="1" applyFill="1" applyBorder="1" applyAlignment="1">
      <alignment horizontal="center" vertical="center" wrapText="1"/>
    </xf>
    <xf numFmtId="0" fontId="42" fillId="15" borderId="6" xfId="0" applyFont="1" applyFill="1" applyBorder="1" applyAlignment="1">
      <alignment horizontal="center" vertical="center" wrapText="1"/>
    </xf>
    <xf numFmtId="0" fontId="42" fillId="15" borderId="7" xfId="0" applyFont="1" applyFill="1" applyBorder="1" applyAlignment="1">
      <alignment horizontal="center" vertical="center" wrapText="1"/>
    </xf>
    <xf numFmtId="0" fontId="43" fillId="4" borderId="14" xfId="0" applyFont="1" applyFill="1" applyBorder="1" applyAlignment="1">
      <alignment horizontal="center" vertical="center"/>
    </xf>
    <xf numFmtId="0" fontId="42" fillId="15" borderId="11" xfId="0" applyFont="1" applyFill="1" applyBorder="1" applyAlignment="1">
      <alignment horizontal="center" vertical="center" wrapText="1"/>
    </xf>
    <xf numFmtId="0" fontId="42" fillId="15" borderId="12" xfId="0" applyFont="1" applyFill="1" applyBorder="1" applyAlignment="1">
      <alignment horizontal="center" vertical="center" wrapText="1"/>
    </xf>
    <xf numFmtId="0" fontId="42" fillId="4" borderId="3" xfId="0" applyFont="1" applyFill="1" applyBorder="1" applyAlignment="1">
      <alignment horizontal="center" vertical="center"/>
    </xf>
    <xf numFmtId="0" fontId="42" fillId="4" borderId="13"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31" xfId="0" applyFont="1" applyFill="1" applyBorder="1" applyAlignment="1">
      <alignment horizontal="center" vertical="center"/>
    </xf>
    <xf numFmtId="0" fontId="42" fillId="4" borderId="50" xfId="0" applyFont="1" applyFill="1" applyBorder="1" applyAlignment="1">
      <alignment horizontal="center" vertical="center"/>
    </xf>
    <xf numFmtId="0" fontId="42" fillId="4" borderId="51" xfId="0" applyFont="1" applyFill="1" applyBorder="1" applyAlignment="1">
      <alignment horizontal="center" vertical="center"/>
    </xf>
    <xf numFmtId="0" fontId="42" fillId="17" borderId="11" xfId="0" applyFont="1" applyFill="1" applyBorder="1" applyAlignment="1">
      <alignment horizontal="left" vertical="center"/>
    </xf>
    <xf numFmtId="0" fontId="42" fillId="17" borderId="14" xfId="0" applyFont="1" applyFill="1" applyBorder="1" applyAlignment="1">
      <alignment horizontal="left" vertical="center"/>
    </xf>
    <xf numFmtId="0" fontId="42" fillId="17" borderId="12" xfId="0" applyFont="1" applyFill="1" applyBorder="1" applyAlignment="1">
      <alignment horizontal="left" vertical="center"/>
    </xf>
    <xf numFmtId="0" fontId="42" fillId="18" borderId="47" xfId="0" applyFont="1" applyFill="1" applyBorder="1" applyAlignment="1">
      <alignment horizontal="center" vertical="center"/>
    </xf>
    <xf numFmtId="0" fontId="42" fillId="18" borderId="52" xfId="0" applyFont="1" applyFill="1" applyBorder="1" applyAlignment="1">
      <alignment horizontal="center" vertical="center"/>
    </xf>
    <xf numFmtId="0" fontId="42" fillId="18" borderId="32" xfId="0" applyFont="1" applyFill="1" applyBorder="1" applyAlignment="1">
      <alignment horizontal="center" vertical="center"/>
    </xf>
    <xf numFmtId="10" fontId="42" fillId="17" borderId="11" xfId="15" applyNumberFormat="1" applyFont="1" applyFill="1" applyBorder="1" applyAlignment="1" applyProtection="1">
      <alignment horizontal="center" vertical="center" wrapText="1"/>
    </xf>
    <xf numFmtId="10" fontId="42" fillId="17" borderId="12" xfId="15" applyNumberFormat="1" applyFont="1" applyFill="1" applyBorder="1" applyAlignment="1" applyProtection="1">
      <alignment horizontal="center" vertical="center" wrapText="1"/>
    </xf>
    <xf numFmtId="0" fontId="23" fillId="11" borderId="2" xfId="3" applyFont="1" applyFill="1" applyBorder="1" applyAlignment="1">
      <alignment horizontal="left" vertical="center" wrapText="1" readingOrder="1"/>
    </xf>
    <xf numFmtId="0" fontId="23" fillId="5" borderId="18" xfId="3" applyFont="1" applyFill="1" applyBorder="1" applyAlignment="1">
      <alignment horizontal="center" vertical="center" wrapText="1" readingOrder="1"/>
    </xf>
    <xf numFmtId="0" fontId="23" fillId="5" borderId="19" xfId="3" applyFont="1" applyFill="1" applyBorder="1" applyAlignment="1">
      <alignment horizontal="center" vertical="center" wrapText="1" readingOrder="1"/>
    </xf>
    <xf numFmtId="0" fontId="23" fillId="5" borderId="2" xfId="3" applyFont="1" applyFill="1" applyBorder="1" applyAlignment="1">
      <alignment horizontal="center" vertical="center" wrapText="1" readingOrder="1"/>
    </xf>
    <xf numFmtId="0" fontId="24" fillId="0" borderId="18" xfId="3" applyFont="1" applyBorder="1" applyAlignment="1">
      <alignment horizontal="center" vertical="center" wrapText="1" readingOrder="1"/>
    </xf>
    <xf numFmtId="0" fontId="24" fillId="0" borderId="21" xfId="3" applyFont="1" applyBorder="1" applyAlignment="1">
      <alignment horizontal="center" vertical="center" wrapText="1" readingOrder="1"/>
    </xf>
    <xf numFmtId="0" fontId="24" fillId="0" borderId="19" xfId="3" applyFont="1" applyBorder="1" applyAlignment="1">
      <alignment horizontal="center" vertical="center" wrapText="1" readingOrder="1"/>
    </xf>
    <xf numFmtId="9" fontId="6" fillId="0" borderId="2" xfId="3" applyNumberFormat="1" applyBorder="1" applyAlignment="1">
      <alignment horizontal="center" vertical="center"/>
    </xf>
    <xf numFmtId="0" fontId="6" fillId="0" borderId="2" xfId="3" applyBorder="1" applyAlignment="1">
      <alignment horizontal="center" vertical="center"/>
    </xf>
    <xf numFmtId="0" fontId="24" fillId="0" borderId="23" xfId="3" applyFont="1" applyBorder="1" applyAlignment="1">
      <alignment horizontal="center" vertical="center" wrapText="1" readingOrder="1"/>
    </xf>
    <xf numFmtId="0" fontId="24" fillId="0" borderId="3" xfId="3" applyFont="1" applyBorder="1" applyAlignment="1">
      <alignment horizontal="center" vertical="center" wrapText="1" readingOrder="1"/>
    </xf>
    <xf numFmtId="0" fontId="24" fillId="0" borderId="4" xfId="3" applyFont="1" applyBorder="1" applyAlignment="1">
      <alignment horizontal="center" vertical="center" wrapText="1" readingOrder="1"/>
    </xf>
    <xf numFmtId="0" fontId="24" fillId="0" borderId="5" xfId="3" applyFont="1" applyBorder="1" applyAlignment="1">
      <alignment horizontal="center" vertical="center" wrapText="1" readingOrder="1"/>
    </xf>
    <xf numFmtId="9" fontId="6" fillId="0" borderId="15" xfId="3" applyNumberFormat="1" applyBorder="1" applyAlignment="1">
      <alignment horizontal="center" vertical="center"/>
    </xf>
    <xf numFmtId="9" fontId="6" fillId="0" borderId="16" xfId="3" applyNumberFormat="1" applyBorder="1" applyAlignment="1">
      <alignment horizontal="center" vertical="center"/>
    </xf>
    <xf numFmtId="9" fontId="6" fillId="0" borderId="17" xfId="3" applyNumberFormat="1" applyBorder="1" applyAlignment="1">
      <alignment horizontal="center" vertical="center"/>
    </xf>
    <xf numFmtId="0" fontId="24" fillId="0" borderId="24" xfId="3" applyFont="1" applyBorder="1" applyAlignment="1">
      <alignment horizontal="center" vertical="center" wrapText="1" readingOrder="1"/>
    </xf>
    <xf numFmtId="0" fontId="23" fillId="0" borderId="23" xfId="3" applyFont="1" applyBorder="1" applyAlignment="1">
      <alignment horizontal="center" vertical="center" wrapText="1" readingOrder="1"/>
    </xf>
    <xf numFmtId="0" fontId="23" fillId="0" borderId="6" xfId="3" applyFont="1" applyBorder="1" applyAlignment="1">
      <alignment horizontal="center" vertical="center" wrapText="1" readingOrder="1"/>
    </xf>
    <xf numFmtId="0" fontId="23" fillId="0" borderId="7" xfId="3" applyFont="1" applyBorder="1" applyAlignment="1">
      <alignment horizontal="center" vertical="center" wrapText="1" readingOrder="1"/>
    </xf>
    <xf numFmtId="0" fontId="23" fillId="5" borderId="3" xfId="3" applyFont="1" applyFill="1" applyBorder="1" applyAlignment="1">
      <alignment horizontal="center" vertical="center" wrapText="1" readingOrder="1"/>
    </xf>
    <xf numFmtId="0" fontId="23" fillId="5" borderId="13" xfId="3" applyFont="1" applyFill="1" applyBorder="1" applyAlignment="1">
      <alignment horizontal="center" vertical="center" wrapText="1" readingOrder="1"/>
    </xf>
    <xf numFmtId="0" fontId="24" fillId="0" borderId="22" xfId="3" applyFont="1" applyBorder="1" applyAlignment="1">
      <alignment horizontal="left" vertical="center" wrapText="1" indent="1" readingOrder="1"/>
    </xf>
    <xf numFmtId="0" fontId="24" fillId="0" borderId="26" xfId="3" applyFont="1" applyBorder="1" applyAlignment="1">
      <alignment horizontal="left" vertical="center" wrapText="1" indent="1" readingOrder="1"/>
    </xf>
    <xf numFmtId="9" fontId="24" fillId="0" borderId="2" xfId="3" applyNumberFormat="1" applyFont="1" applyBorder="1" applyAlignment="1">
      <alignment horizontal="center" vertical="center" wrapText="1" readingOrder="1"/>
    </xf>
    <xf numFmtId="0" fontId="24" fillId="0" borderId="19" xfId="3" applyFont="1" applyBorder="1" applyAlignment="1">
      <alignment horizontal="left" vertical="center" wrapText="1" indent="1" readingOrder="1"/>
    </xf>
    <xf numFmtId="0" fontId="24" fillId="0" borderId="25" xfId="3" applyFont="1" applyBorder="1" applyAlignment="1">
      <alignment horizontal="left" vertical="center" wrapText="1" indent="1" readingOrder="1"/>
    </xf>
    <xf numFmtId="9" fontId="24" fillId="0" borderId="17" xfId="3" applyNumberFormat="1" applyFont="1" applyBorder="1" applyAlignment="1">
      <alignment horizontal="center" vertical="center" wrapText="1" readingOrder="1"/>
    </xf>
    <xf numFmtId="0" fontId="28" fillId="17" borderId="12" xfId="8" applyFont="1" applyFill="1" applyBorder="1" applyAlignment="1" applyProtection="1">
      <alignment horizontal="center" vertical="center" wrapText="1"/>
      <protection locked="0"/>
    </xf>
    <xf numFmtId="0" fontId="28" fillId="17" borderId="7" xfId="8" applyFont="1" applyFill="1" applyBorder="1" applyAlignment="1" applyProtection="1">
      <alignment horizontal="center" vertical="center" wrapText="1"/>
      <protection locked="0"/>
    </xf>
    <xf numFmtId="0" fontId="28" fillId="17" borderId="32" xfId="8" applyFont="1" applyFill="1" applyBorder="1" applyAlignment="1" applyProtection="1">
      <alignment horizontal="center" vertical="center" wrapText="1"/>
      <protection locked="0"/>
    </xf>
    <xf numFmtId="0" fontId="28" fillId="17" borderId="2" xfId="8" applyFont="1" applyFill="1" applyBorder="1" applyAlignment="1" applyProtection="1">
      <alignment horizontal="center" vertical="center" wrapText="1"/>
      <protection locked="0"/>
    </xf>
    <xf numFmtId="0" fontId="28" fillId="17" borderId="79" xfId="8" applyFont="1" applyFill="1" applyBorder="1" applyAlignment="1" applyProtection="1">
      <alignment horizontal="center" vertical="center" wrapText="1"/>
      <protection locked="0"/>
    </xf>
    <xf numFmtId="0" fontId="29" fillId="16" borderId="84" xfId="12" applyFont="1" applyFill="1" applyBorder="1" applyAlignment="1">
      <alignment horizontal="center" vertical="center"/>
    </xf>
    <xf numFmtId="0" fontId="29" fillId="16" borderId="11" xfId="12" applyFont="1" applyFill="1" applyBorder="1" applyAlignment="1">
      <alignment horizontal="center" vertical="center"/>
    </xf>
    <xf numFmtId="0" fontId="25" fillId="17" borderId="79" xfId="12" applyFont="1" applyFill="1" applyBorder="1" applyAlignment="1" applyProtection="1">
      <alignment horizontal="center" vertical="center"/>
      <protection locked="0"/>
    </xf>
    <xf numFmtId="0" fontId="25" fillId="17" borderId="52" xfId="12" applyFont="1" applyFill="1" applyBorder="1" applyAlignment="1" applyProtection="1">
      <alignment horizontal="center" vertical="center"/>
      <protection locked="0"/>
    </xf>
    <xf numFmtId="0" fontId="25" fillId="17" borderId="57" xfId="12" applyFont="1" applyFill="1" applyBorder="1" applyAlignment="1" applyProtection="1">
      <alignment horizontal="center" vertical="center"/>
      <protection locked="0"/>
    </xf>
    <xf numFmtId="0" fontId="25" fillId="17" borderId="80" xfId="12" applyFont="1" applyFill="1" applyBorder="1" applyAlignment="1" applyProtection="1">
      <alignment horizontal="center" vertical="center"/>
      <protection locked="0"/>
    </xf>
    <xf numFmtId="0" fontId="25" fillId="17" borderId="81" xfId="12" applyFont="1" applyFill="1" applyBorder="1" applyAlignment="1" applyProtection="1">
      <alignment horizontal="center" vertical="center"/>
      <protection locked="0"/>
    </xf>
    <xf numFmtId="0" fontId="25" fillId="17" borderId="82" xfId="12" applyFont="1" applyFill="1" applyBorder="1" applyAlignment="1" applyProtection="1">
      <alignment horizontal="center" vertical="center"/>
      <protection locked="0"/>
    </xf>
    <xf numFmtId="0" fontId="25" fillId="17" borderId="33" xfId="12" applyFont="1" applyFill="1" applyBorder="1" applyAlignment="1" applyProtection="1">
      <alignment horizontal="center" vertical="center"/>
      <protection locked="0"/>
    </xf>
    <xf numFmtId="0" fontId="25" fillId="17" borderId="14" xfId="12" applyFont="1" applyFill="1" applyBorder="1" applyAlignment="1" applyProtection="1">
      <alignment horizontal="center" vertical="center"/>
      <protection locked="0"/>
    </xf>
    <xf numFmtId="0" fontId="25" fillId="17" borderId="56" xfId="12" applyFont="1" applyFill="1" applyBorder="1" applyAlignment="1" applyProtection="1">
      <alignment horizontal="center" vertical="center"/>
      <protection locked="0"/>
    </xf>
    <xf numFmtId="0" fontId="25" fillId="17" borderId="4" xfId="12" applyFont="1" applyFill="1" applyBorder="1" applyAlignment="1">
      <alignment horizontal="center" vertical="center" wrapText="1"/>
    </xf>
    <xf numFmtId="0" fontId="25" fillId="17" borderId="31" xfId="12" applyFont="1" applyFill="1" applyBorder="1" applyAlignment="1">
      <alignment horizontal="center" vertical="center" wrapText="1"/>
    </xf>
    <xf numFmtId="0" fontId="25" fillId="17" borderId="50" xfId="12" applyFont="1" applyFill="1" applyBorder="1" applyAlignment="1">
      <alignment horizontal="center" vertical="center" wrapText="1"/>
    </xf>
    <xf numFmtId="0" fontId="25" fillId="17" borderId="51" xfId="12" applyFont="1" applyFill="1" applyBorder="1" applyAlignment="1">
      <alignment horizontal="center" vertical="center" wrapText="1"/>
    </xf>
    <xf numFmtId="0" fontId="28" fillId="17" borderId="84" xfId="8" applyFont="1" applyFill="1" applyBorder="1" applyAlignment="1" applyProtection="1">
      <alignment horizontal="center" vertical="center" wrapText="1"/>
      <protection locked="0"/>
    </xf>
    <xf numFmtId="0" fontId="28" fillId="17" borderId="83" xfId="8" applyFont="1" applyFill="1" applyBorder="1" applyAlignment="1" applyProtection="1">
      <alignment horizontal="center" vertical="center" wrapText="1"/>
      <protection locked="0"/>
    </xf>
    <xf numFmtId="0" fontId="25" fillId="17" borderId="68" xfId="12" applyFont="1" applyFill="1" applyBorder="1" applyAlignment="1">
      <alignment horizontal="center" vertical="center" wrapText="1"/>
    </xf>
    <xf numFmtId="0" fontId="25" fillId="17" borderId="54" xfId="12" applyFont="1" applyFill="1" applyBorder="1" applyAlignment="1">
      <alignment horizontal="center" vertical="center" wrapText="1"/>
    </xf>
    <xf numFmtId="0" fontId="29" fillId="16" borderId="0" xfId="12" applyFont="1" applyFill="1" applyAlignment="1">
      <alignment horizontal="center" vertical="center"/>
    </xf>
    <xf numFmtId="0" fontId="26" fillId="16" borderId="78" xfId="12" applyFont="1" applyFill="1" applyBorder="1" applyAlignment="1">
      <alignment horizontal="center" vertical="center"/>
    </xf>
    <xf numFmtId="0" fontId="26" fillId="16" borderId="13" xfId="12" applyFont="1" applyFill="1" applyBorder="1" applyAlignment="1">
      <alignment horizontal="center" vertical="center"/>
    </xf>
    <xf numFmtId="0" fontId="26" fillId="16" borderId="51" xfId="12" applyFont="1" applyFill="1" applyBorder="1" applyAlignment="1">
      <alignment horizontal="center" vertical="center"/>
    </xf>
    <xf numFmtId="0" fontId="26" fillId="16" borderId="3" xfId="12" applyFont="1" applyFill="1" applyBorder="1" applyAlignment="1">
      <alignment horizontal="center" vertical="center"/>
    </xf>
    <xf numFmtId="0" fontId="26" fillId="16" borderId="50" xfId="12" applyFont="1" applyFill="1" applyBorder="1" applyAlignment="1">
      <alignment horizontal="center" vertical="center"/>
    </xf>
    <xf numFmtId="0" fontId="26" fillId="16" borderId="4" xfId="12" applyFont="1" applyFill="1" applyBorder="1" applyAlignment="1">
      <alignment horizontal="center" vertical="center"/>
    </xf>
    <xf numFmtId="0" fontId="26" fillId="16" borderId="31" xfId="12" applyFont="1" applyFill="1" applyBorder="1" applyAlignment="1">
      <alignment horizontal="center" vertical="center"/>
    </xf>
    <xf numFmtId="0" fontId="26" fillId="17" borderId="80" xfId="12" applyFont="1" applyFill="1" applyBorder="1" applyAlignment="1" applyProtection="1">
      <alignment horizontal="center" vertical="center"/>
      <protection locked="0"/>
    </xf>
    <xf numFmtId="0" fontId="26" fillId="17" borderId="81" xfId="12" applyFont="1" applyFill="1" applyBorder="1" applyAlignment="1" applyProtection="1">
      <alignment horizontal="center" vertical="center"/>
      <protection locked="0"/>
    </xf>
    <xf numFmtId="0" fontId="26" fillId="17" borderId="82" xfId="12" applyFont="1" applyFill="1" applyBorder="1" applyAlignment="1" applyProtection="1">
      <alignment horizontal="center" vertical="center"/>
      <protection locked="0"/>
    </xf>
    <xf numFmtId="0" fontId="26" fillId="17" borderId="33" xfId="12" applyFont="1" applyFill="1" applyBorder="1" applyAlignment="1" applyProtection="1">
      <alignment horizontal="center" vertical="center"/>
      <protection locked="0"/>
    </xf>
    <xf numFmtId="0" fontId="26" fillId="17" borderId="79" xfId="12" applyFont="1" applyFill="1" applyBorder="1" applyAlignment="1" applyProtection="1">
      <alignment horizontal="center" vertical="center"/>
      <protection locked="0"/>
    </xf>
    <xf numFmtId="0" fontId="28" fillId="17" borderId="82" xfId="8" applyFont="1" applyFill="1" applyBorder="1" applyAlignment="1" applyProtection="1">
      <alignment horizontal="center" vertical="center" wrapText="1"/>
      <protection locked="0"/>
    </xf>
    <xf numFmtId="0" fontId="29" fillId="0" borderId="0" xfId="0" applyFont="1" applyAlignment="1">
      <alignment horizontal="right"/>
    </xf>
    <xf numFmtId="0" fontId="29" fillId="31" borderId="2" xfId="0" applyFont="1" applyFill="1" applyBorder="1" applyAlignment="1">
      <alignment horizontal="center" vertical="center"/>
    </xf>
    <xf numFmtId="0" fontId="29" fillId="31" borderId="8" xfId="0" applyFont="1" applyFill="1" applyBorder="1" applyAlignment="1">
      <alignment horizontal="center" vertical="center"/>
    </xf>
    <xf numFmtId="0" fontId="28" fillId="17" borderId="8" xfId="8" applyFont="1" applyFill="1" applyBorder="1" applyAlignment="1" applyProtection="1">
      <alignment horizontal="center" vertical="center" wrapText="1"/>
      <protection locked="0"/>
    </xf>
    <xf numFmtId="0" fontId="28" fillId="17" borderId="5" xfId="8" applyFont="1" applyFill="1" applyBorder="1" applyAlignment="1" applyProtection="1">
      <alignment horizontal="center" vertical="center" wrapText="1"/>
      <protection hidden="1"/>
    </xf>
    <xf numFmtId="0" fontId="28" fillId="17" borderId="6" xfId="8" applyFont="1" applyFill="1" applyBorder="1" applyAlignment="1" applyProtection="1">
      <alignment horizontal="center" vertical="center" wrapText="1"/>
      <protection hidden="1"/>
    </xf>
    <xf numFmtId="0" fontId="28" fillId="17" borderId="7" xfId="8" applyFont="1" applyFill="1" applyBorder="1" applyAlignment="1" applyProtection="1">
      <alignment horizontal="center" vertical="center" wrapText="1"/>
      <protection hidden="1"/>
    </xf>
    <xf numFmtId="0" fontId="25" fillId="17" borderId="17" xfId="12" applyFont="1" applyFill="1" applyBorder="1" applyAlignment="1" applyProtection="1">
      <alignment horizontal="center" vertical="center" wrapText="1"/>
      <protection hidden="1"/>
    </xf>
    <xf numFmtId="0" fontId="29" fillId="0" borderId="1" xfId="0" applyFont="1" applyBorder="1" applyAlignment="1">
      <alignment horizontal="center" vertical="center"/>
    </xf>
    <xf numFmtId="0" fontId="29" fillId="0" borderId="1" xfId="0" applyFont="1" applyBorder="1" applyAlignment="1">
      <alignment horizontal="center"/>
    </xf>
    <xf numFmtId="0" fontId="28" fillId="0" borderId="0" xfId="0" applyFont="1" applyAlignment="1" applyProtection="1">
      <alignment horizontal="left"/>
      <protection hidden="1"/>
    </xf>
    <xf numFmtId="0" fontId="30" fillId="27" borderId="0" xfId="0" applyFont="1" applyFill="1" applyAlignment="1">
      <alignment horizontal="center" vertical="center" wrapText="1"/>
    </xf>
    <xf numFmtId="0" fontId="29" fillId="0" borderId="45" xfId="0" applyFont="1" applyBorder="1" applyAlignment="1">
      <alignment horizontal="right"/>
    </xf>
    <xf numFmtId="0" fontId="29" fillId="30" borderId="66" xfId="0" applyFont="1" applyFill="1" applyBorder="1" applyAlignment="1">
      <alignment horizontal="center" vertical="center"/>
    </xf>
    <xf numFmtId="0" fontId="29" fillId="30" borderId="67" xfId="0" applyFont="1" applyFill="1" applyBorder="1" applyAlignment="1">
      <alignment horizontal="center" vertical="center"/>
    </xf>
    <xf numFmtId="0" fontId="29" fillId="30" borderId="71" xfId="0" applyFont="1" applyFill="1" applyBorder="1" applyAlignment="1">
      <alignment horizontal="center" vertical="center"/>
    </xf>
    <xf numFmtId="0" fontId="29" fillId="16" borderId="66" xfId="18" applyFont="1" applyFill="1" applyBorder="1" applyAlignment="1">
      <alignment horizontal="center" vertical="center"/>
    </xf>
    <xf numFmtId="0" fontId="29" fillId="16" borderId="67" xfId="18" applyFont="1" applyFill="1" applyBorder="1" applyAlignment="1">
      <alignment horizontal="center" vertical="center"/>
    </xf>
    <xf numFmtId="0" fontId="29" fillId="16" borderId="71" xfId="18" applyFont="1" applyFill="1" applyBorder="1" applyAlignment="1">
      <alignment horizontal="center" vertical="center"/>
    </xf>
    <xf numFmtId="0" fontId="57" fillId="36" borderId="17" xfId="0" applyFont="1" applyFill="1" applyBorder="1" applyAlignment="1">
      <alignment horizontal="center" vertical="center"/>
    </xf>
    <xf numFmtId="0" fontId="55" fillId="36" borderId="11" xfId="0" applyFont="1" applyFill="1" applyBorder="1" applyAlignment="1">
      <alignment horizontal="center" vertical="center"/>
    </xf>
    <xf numFmtId="0" fontId="55" fillId="36" borderId="14" xfId="0" applyFont="1" applyFill="1" applyBorder="1" applyAlignment="1">
      <alignment horizontal="center" vertical="center"/>
    </xf>
    <xf numFmtId="0" fontId="55" fillId="36" borderId="12" xfId="0" applyFont="1" applyFill="1" applyBorder="1" applyAlignment="1">
      <alignment horizontal="center" vertical="center"/>
    </xf>
    <xf numFmtId="0" fontId="29" fillId="30" borderId="27" xfId="0" applyFont="1" applyFill="1" applyBorder="1" applyAlignment="1">
      <alignment horizontal="center" vertical="center"/>
    </xf>
    <xf numFmtId="0" fontId="29" fillId="30" borderId="28" xfId="0" applyFont="1" applyFill="1" applyBorder="1" applyAlignment="1">
      <alignment horizontal="center" vertical="center"/>
    </xf>
    <xf numFmtId="0" fontId="29" fillId="30" borderId="29" xfId="0" applyFont="1" applyFill="1" applyBorder="1" applyAlignment="1">
      <alignment horizontal="center" vertical="center"/>
    </xf>
    <xf numFmtId="0" fontId="28" fillId="17" borderId="17" xfId="8" applyFont="1" applyFill="1" applyBorder="1" applyAlignment="1" applyProtection="1">
      <alignment horizontal="center" vertical="center" wrapText="1"/>
      <protection hidden="1"/>
    </xf>
    <xf numFmtId="0" fontId="28" fillId="17" borderId="34" xfId="8" applyFont="1" applyFill="1" applyBorder="1" applyAlignment="1" applyProtection="1">
      <alignment horizontal="center" vertical="center" wrapText="1"/>
      <protection hidden="1"/>
    </xf>
    <xf numFmtId="0" fontId="29" fillId="16" borderId="27" xfId="12" applyFont="1" applyFill="1" applyBorder="1" applyAlignment="1">
      <alignment horizontal="center" vertical="center"/>
    </xf>
    <xf numFmtId="0" fontId="29" fillId="16" borderId="28" xfId="12" applyFont="1" applyFill="1" applyBorder="1" applyAlignment="1">
      <alignment horizontal="center" vertical="center"/>
    </xf>
    <xf numFmtId="0" fontId="29" fillId="16" borderId="29" xfId="12" applyFont="1" applyFill="1" applyBorder="1" applyAlignment="1">
      <alignment horizontal="center" vertical="center"/>
    </xf>
    <xf numFmtId="0" fontId="55" fillId="36" borderId="33" xfId="0" applyFont="1" applyFill="1" applyBorder="1" applyAlignment="1">
      <alignment horizontal="center" vertical="center"/>
    </xf>
    <xf numFmtId="166" fontId="28" fillId="0" borderId="0" xfId="0" applyNumberFormat="1" applyFont="1" applyAlignment="1" applyProtection="1">
      <alignment horizontal="left"/>
      <protection locked="0"/>
    </xf>
    <xf numFmtId="0" fontId="29" fillId="0" borderId="42" xfId="0" applyFont="1" applyBorder="1" applyAlignment="1" applyProtection="1">
      <alignment horizontal="right"/>
      <protection hidden="1"/>
    </xf>
    <xf numFmtId="0" fontId="29" fillId="0" borderId="0" xfId="0" applyFont="1" applyAlignment="1" applyProtection="1">
      <alignment horizontal="right"/>
      <protection hidden="1"/>
    </xf>
    <xf numFmtId="0" fontId="55" fillId="36" borderId="2" xfId="0" applyFont="1" applyFill="1" applyBorder="1" applyAlignment="1">
      <alignment horizontal="left" vertical="center"/>
    </xf>
    <xf numFmtId="0" fontId="28" fillId="37" borderId="11" xfId="8" applyFont="1" applyFill="1" applyBorder="1" applyAlignment="1" applyProtection="1">
      <alignment horizontal="center" vertical="center" wrapText="1"/>
      <protection locked="0"/>
    </xf>
    <xf numFmtId="0" fontId="28" fillId="37" borderId="14" xfId="8" applyFont="1" applyFill="1" applyBorder="1" applyAlignment="1" applyProtection="1">
      <alignment horizontal="center" vertical="center" wrapText="1"/>
      <protection locked="0"/>
    </xf>
    <xf numFmtId="0" fontId="28" fillId="37" borderId="12" xfId="8" applyFont="1" applyFill="1" applyBorder="1" applyAlignment="1" applyProtection="1">
      <alignment horizontal="center" vertical="center" wrapText="1"/>
      <protection locked="0"/>
    </xf>
    <xf numFmtId="0" fontId="57" fillId="36" borderId="14" xfId="0" applyFont="1" applyFill="1" applyBorder="1" applyAlignment="1">
      <alignment horizontal="center" vertical="center"/>
    </xf>
    <xf numFmtId="0" fontId="30" fillId="36" borderId="1" xfId="0" applyFont="1" applyFill="1" applyBorder="1" applyAlignment="1">
      <alignment horizontal="center" vertical="center" wrapText="1"/>
    </xf>
    <xf numFmtId="0" fontId="0" fillId="27" borderId="0" xfId="0" applyFill="1" applyAlignment="1">
      <alignment horizontal="center" wrapText="1"/>
    </xf>
    <xf numFmtId="0" fontId="0" fillId="27" borderId="2" xfId="0" applyFill="1" applyBorder="1" applyAlignment="1">
      <alignment horizontal="right"/>
    </xf>
    <xf numFmtId="0" fontId="0" fillId="27" borderId="2" xfId="0" applyFill="1" applyBorder="1" applyAlignment="1">
      <alignment horizontal="left"/>
    </xf>
    <xf numFmtId="0" fontId="29" fillId="21" borderId="55" xfId="8" applyFont="1" applyFill="1" applyBorder="1" applyAlignment="1">
      <alignment horizontal="left" vertical="center" wrapText="1"/>
    </xf>
    <xf numFmtId="0" fontId="29" fillId="21" borderId="6" xfId="8" applyFont="1" applyFill="1" applyBorder="1" applyAlignment="1">
      <alignment horizontal="left" vertical="center" wrapText="1"/>
    </xf>
    <xf numFmtId="0" fontId="29" fillId="21" borderId="7" xfId="8" applyFont="1" applyFill="1" applyBorder="1" applyAlignment="1">
      <alignment horizontal="left" vertical="center" wrapText="1"/>
    </xf>
    <xf numFmtId="0" fontId="29" fillId="21" borderId="78" xfId="8" applyFont="1" applyFill="1" applyBorder="1" applyAlignment="1">
      <alignment horizontal="left" vertical="center" wrapText="1"/>
    </xf>
    <xf numFmtId="0" fontId="29" fillId="21" borderId="1" xfId="8" applyFont="1" applyFill="1" applyBorder="1" applyAlignment="1">
      <alignment horizontal="left" vertical="center" wrapText="1"/>
    </xf>
    <xf numFmtId="0" fontId="29" fillId="21" borderId="13" xfId="8" applyFont="1" applyFill="1" applyBorder="1" applyAlignment="1">
      <alignment horizontal="left" vertical="center" wrapText="1"/>
    </xf>
    <xf numFmtId="0" fontId="29" fillId="21" borderId="33" xfId="8" applyFont="1" applyFill="1" applyBorder="1" applyAlignment="1">
      <alignment horizontal="left" vertical="center" wrapText="1"/>
    </xf>
    <xf numFmtId="0" fontId="29" fillId="30" borderId="6" xfId="0" applyFont="1" applyFill="1" applyBorder="1" applyAlignment="1">
      <alignment horizontal="center" vertical="center" wrapText="1"/>
    </xf>
    <xf numFmtId="0" fontId="29" fillId="30" borderId="7" xfId="0" applyFont="1" applyFill="1" applyBorder="1" applyAlignment="1">
      <alignment horizontal="center" vertical="center" wrapText="1"/>
    </xf>
    <xf numFmtId="0" fontId="29" fillId="30" borderId="93" xfId="0" applyFont="1" applyFill="1" applyBorder="1" applyAlignment="1">
      <alignment horizontal="center" vertical="center" wrapText="1"/>
    </xf>
    <xf numFmtId="0" fontId="29" fillId="30" borderId="76" xfId="0" applyFont="1" applyFill="1" applyBorder="1" applyAlignment="1">
      <alignment horizontal="center" vertical="center" wrapText="1"/>
    </xf>
    <xf numFmtId="0" fontId="29" fillId="30" borderId="30" xfId="0" applyFont="1" applyFill="1" applyBorder="1" applyAlignment="1">
      <alignment horizontal="center" vertical="center"/>
    </xf>
    <xf numFmtId="0" fontId="29" fillId="30" borderId="70" xfId="0" applyFont="1" applyFill="1" applyBorder="1" applyAlignment="1">
      <alignment horizontal="center" vertical="center"/>
    </xf>
    <xf numFmtId="0" fontId="0" fillId="27" borderId="2" xfId="0" applyFill="1" applyBorder="1" applyAlignment="1">
      <alignment horizontal="center"/>
    </xf>
    <xf numFmtId="0" fontId="29" fillId="16" borderId="69" xfId="18" applyFont="1" applyFill="1" applyBorder="1" applyAlignment="1">
      <alignment horizontal="center" vertical="center"/>
    </xf>
    <xf numFmtId="0" fontId="29" fillId="16" borderId="2" xfId="18" applyFont="1" applyFill="1" applyBorder="1" applyAlignment="1">
      <alignment horizontal="center" vertical="center"/>
    </xf>
    <xf numFmtId="0" fontId="29" fillId="16" borderId="8" xfId="18" applyFont="1" applyFill="1" applyBorder="1" applyAlignment="1">
      <alignment horizontal="center" vertical="center"/>
    </xf>
    <xf numFmtId="0" fontId="28" fillId="17" borderId="69" xfId="8" applyFont="1" applyFill="1" applyBorder="1" applyAlignment="1" applyProtection="1">
      <alignment horizontal="center" vertical="center" wrapText="1"/>
      <protection locked="0"/>
    </xf>
    <xf numFmtId="0" fontId="29" fillId="30" borderId="17" xfId="0" applyFont="1" applyFill="1" applyBorder="1" applyAlignment="1">
      <alignment horizontal="center" vertical="center"/>
    </xf>
    <xf numFmtId="0" fontId="29" fillId="30" borderId="9" xfId="0" applyFont="1" applyFill="1" applyBorder="1" applyAlignment="1">
      <alignment horizontal="center" vertical="center"/>
    </xf>
    <xf numFmtId="0" fontId="29" fillId="30" borderId="4" xfId="0" applyFont="1" applyFill="1" applyBorder="1" applyAlignment="1">
      <alignment horizontal="center" vertical="center"/>
    </xf>
    <xf numFmtId="0" fontId="29" fillId="30" borderId="0" xfId="0" applyFont="1" applyFill="1" applyAlignment="1">
      <alignment horizontal="center" vertical="center"/>
    </xf>
    <xf numFmtId="0" fontId="29" fillId="30" borderId="43" xfId="0" applyFont="1" applyFill="1" applyBorder="1" applyAlignment="1">
      <alignment horizontal="center" vertical="center"/>
    </xf>
    <xf numFmtId="0" fontId="29" fillId="30" borderId="50" xfId="0" applyFont="1" applyFill="1" applyBorder="1" applyAlignment="1">
      <alignment horizontal="center" vertical="center"/>
    </xf>
    <xf numFmtId="0" fontId="29" fillId="30" borderId="45" xfId="0" applyFont="1" applyFill="1" applyBorder="1" applyAlignment="1">
      <alignment horizontal="center" vertical="center"/>
    </xf>
    <xf numFmtId="0" fontId="29" fillId="30" borderId="46" xfId="0" applyFont="1" applyFill="1" applyBorder="1" applyAlignment="1">
      <alignment horizontal="center" vertical="center"/>
    </xf>
    <xf numFmtId="0" fontId="28" fillId="17" borderId="81" xfId="8" applyFont="1" applyFill="1" applyBorder="1" applyAlignment="1" applyProtection="1">
      <alignment horizontal="center" vertical="center" wrapText="1"/>
      <protection locked="0"/>
    </xf>
    <xf numFmtId="0" fontId="28" fillId="21" borderId="5" xfId="8" applyFont="1" applyFill="1" applyBorder="1" applyAlignment="1" applyProtection="1">
      <alignment horizontal="left" vertical="center" wrapText="1"/>
      <protection locked="0"/>
    </xf>
    <xf numFmtId="0" fontId="28" fillId="21" borderId="6" xfId="8" applyFont="1" applyFill="1" applyBorder="1" applyAlignment="1" applyProtection="1">
      <alignment horizontal="left" vertical="center" wrapText="1"/>
      <protection locked="0"/>
    </xf>
    <xf numFmtId="0" fontId="28" fillId="21" borderId="7" xfId="8" applyFont="1" applyFill="1" applyBorder="1" applyAlignment="1" applyProtection="1">
      <alignment horizontal="left" vertical="center" wrapText="1"/>
      <protection locked="0"/>
    </xf>
    <xf numFmtId="0" fontId="28" fillId="21" borderId="3" xfId="8" applyFont="1" applyFill="1" applyBorder="1" applyAlignment="1" applyProtection="1">
      <alignment horizontal="left" vertical="center" wrapText="1"/>
      <protection locked="0"/>
    </xf>
    <xf numFmtId="0" fontId="28" fillId="21" borderId="1" xfId="8" applyFont="1" applyFill="1" applyBorder="1" applyAlignment="1" applyProtection="1">
      <alignment horizontal="left" vertical="center" wrapText="1"/>
      <protection locked="0"/>
    </xf>
    <xf numFmtId="0" fontId="28" fillId="21" borderId="13" xfId="8" applyFont="1" applyFill="1" applyBorder="1" applyAlignment="1" applyProtection="1">
      <alignment horizontal="left" vertical="center" wrapText="1"/>
      <protection locked="0"/>
    </xf>
    <xf numFmtId="165" fontId="28" fillId="21" borderId="11" xfId="8" applyNumberFormat="1" applyFont="1" applyFill="1" applyBorder="1" applyAlignment="1" applyProtection="1">
      <alignment horizontal="left" vertical="center" wrapText="1"/>
      <protection locked="0"/>
    </xf>
    <xf numFmtId="165" fontId="28" fillId="21" borderId="14" xfId="8" applyNumberFormat="1" applyFont="1" applyFill="1" applyBorder="1" applyAlignment="1" applyProtection="1">
      <alignment horizontal="left" vertical="center" wrapText="1"/>
      <protection locked="0"/>
    </xf>
    <xf numFmtId="165" fontId="28" fillId="21" borderId="12" xfId="8" applyNumberFormat="1" applyFont="1" applyFill="1" applyBorder="1" applyAlignment="1" applyProtection="1">
      <alignment horizontal="left" vertical="center" wrapText="1"/>
      <protection locked="0"/>
    </xf>
    <xf numFmtId="0" fontId="29" fillId="21" borderId="5" xfId="8" applyFont="1" applyFill="1" applyBorder="1" applyAlignment="1">
      <alignment horizontal="left" vertical="center" wrapText="1"/>
    </xf>
    <xf numFmtId="14" fontId="35" fillId="29" borderId="9" xfId="0" applyNumberFormat="1" applyFont="1" applyFill="1" applyBorder="1" applyAlignment="1">
      <alignment horizontal="center" vertical="center" wrapText="1"/>
    </xf>
    <xf numFmtId="14" fontId="35" fillId="29" borderId="10" xfId="0" applyNumberFormat="1" applyFont="1" applyFill="1" applyBorder="1" applyAlignment="1">
      <alignment horizontal="center" vertical="center" wrapText="1"/>
    </xf>
    <xf numFmtId="0" fontId="34" fillId="29" borderId="67" xfId="0" applyFont="1" applyFill="1" applyBorder="1" applyAlignment="1">
      <alignment horizontal="center" vertical="center" wrapText="1"/>
    </xf>
    <xf numFmtId="0" fontId="34" fillId="29" borderId="2" xfId="0" applyFont="1" applyFill="1" applyBorder="1" applyAlignment="1">
      <alignment horizontal="center" vertical="center" wrapText="1"/>
    </xf>
    <xf numFmtId="0" fontId="34" fillId="29" borderId="9" xfId="0" applyFont="1" applyFill="1" applyBorder="1" applyAlignment="1">
      <alignment horizontal="center" vertical="center" wrapText="1"/>
    </xf>
    <xf numFmtId="0" fontId="34" fillId="29" borderId="0" xfId="0" applyFont="1" applyFill="1" applyAlignment="1">
      <alignment horizontal="center" vertical="center" wrapText="1"/>
    </xf>
    <xf numFmtId="0" fontId="34" fillId="29" borderId="43" xfId="0" applyFont="1" applyFill="1" applyBorder="1" applyAlignment="1">
      <alignment horizontal="center" vertical="center" wrapText="1"/>
    </xf>
    <xf numFmtId="166" fontId="35" fillId="29" borderId="67" xfId="0" applyNumberFormat="1" applyFont="1" applyFill="1" applyBorder="1" applyAlignment="1">
      <alignment horizontal="center" vertical="center" wrapText="1"/>
    </xf>
    <xf numFmtId="166" fontId="35" fillId="29" borderId="71" xfId="0" applyNumberFormat="1" applyFont="1" applyFill="1" applyBorder="1" applyAlignment="1">
      <alignment horizontal="center" vertical="center" wrapText="1"/>
    </xf>
    <xf numFmtId="0" fontId="35" fillId="29" borderId="2" xfId="0" applyFont="1" applyFill="1" applyBorder="1" applyAlignment="1">
      <alignment horizontal="center" vertical="center" wrapText="1"/>
    </xf>
    <xf numFmtId="0" fontId="35" fillId="29" borderId="8" xfId="0" applyFont="1" applyFill="1" applyBorder="1" applyAlignment="1">
      <alignment horizontal="center" vertical="center" wrapText="1"/>
    </xf>
    <xf numFmtId="14" fontId="35" fillId="29" borderId="2" xfId="0" applyNumberFormat="1" applyFont="1" applyFill="1" applyBorder="1" applyAlignment="1">
      <alignment horizontal="center" vertical="center" wrapText="1"/>
    </xf>
    <xf numFmtId="14" fontId="35" fillId="29" borderId="8" xfId="0" applyNumberFormat="1" applyFont="1" applyFill="1" applyBorder="1" applyAlignment="1">
      <alignment horizontal="center" vertical="center" wrapText="1"/>
    </xf>
    <xf numFmtId="165" fontId="29" fillId="21" borderId="11" xfId="8" applyNumberFormat="1" applyFont="1" applyFill="1" applyBorder="1" applyAlignment="1">
      <alignment horizontal="left" vertical="center" wrapText="1"/>
    </xf>
    <xf numFmtId="165" fontId="29" fillId="21" borderId="14" xfId="8" applyNumberFormat="1" applyFont="1" applyFill="1" applyBorder="1" applyAlignment="1">
      <alignment horizontal="left" vertical="center" wrapText="1"/>
    </xf>
    <xf numFmtId="165" fontId="29" fillId="21" borderId="12" xfId="8" applyNumberFormat="1" applyFont="1" applyFill="1" applyBorder="1" applyAlignment="1">
      <alignment horizontal="left" vertical="center" wrapText="1"/>
    </xf>
    <xf numFmtId="0" fontId="29" fillId="30" borderId="4" xfId="0" applyFont="1" applyFill="1" applyBorder="1" applyAlignment="1">
      <alignment horizontal="center" vertical="center" wrapText="1"/>
    </xf>
    <xf numFmtId="0" fontId="29" fillId="30" borderId="0" xfId="0" applyFont="1" applyFill="1" applyAlignment="1">
      <alignment horizontal="center" vertical="center" wrapText="1"/>
    </xf>
    <xf numFmtId="0" fontId="29" fillId="30" borderId="50" xfId="0" applyFont="1" applyFill="1" applyBorder="1" applyAlignment="1">
      <alignment horizontal="center" vertical="center" wrapText="1"/>
    </xf>
    <xf numFmtId="0" fontId="29" fillId="30" borderId="45" xfId="0" applyFont="1" applyFill="1" applyBorder="1" applyAlignment="1">
      <alignment horizontal="center" vertical="center" wrapText="1"/>
    </xf>
    <xf numFmtId="0" fontId="29" fillId="21" borderId="79" xfId="8" applyFont="1" applyFill="1" applyBorder="1" applyAlignment="1">
      <alignment horizontal="left" vertical="center" wrapText="1"/>
    </xf>
    <xf numFmtId="0" fontId="29" fillId="21" borderId="52" xfId="8" applyFont="1" applyFill="1" applyBorder="1" applyAlignment="1">
      <alignment horizontal="left" vertical="center" wrapText="1"/>
    </xf>
    <xf numFmtId="0" fontId="29" fillId="21" borderId="32" xfId="8" applyFont="1" applyFill="1" applyBorder="1" applyAlignment="1">
      <alignment horizontal="left" vertical="center" wrapText="1"/>
    </xf>
    <xf numFmtId="165" fontId="28" fillId="21" borderId="47" xfId="8" applyNumberFormat="1" applyFont="1" applyFill="1" applyBorder="1" applyAlignment="1" applyProtection="1">
      <alignment horizontal="left" vertical="center" wrapText="1"/>
      <protection locked="0"/>
    </xf>
    <xf numFmtId="165" fontId="28" fillId="21" borderId="52" xfId="8" applyNumberFormat="1" applyFont="1" applyFill="1" applyBorder="1" applyAlignment="1" applyProtection="1">
      <alignment horizontal="left" vertical="center" wrapText="1"/>
      <protection locked="0"/>
    </xf>
    <xf numFmtId="165" fontId="28" fillId="21" borderId="32" xfId="8" applyNumberFormat="1" applyFont="1" applyFill="1" applyBorder="1" applyAlignment="1" applyProtection="1">
      <alignment horizontal="left" vertical="center" wrapText="1"/>
      <protection locked="0"/>
    </xf>
    <xf numFmtId="165" fontId="29" fillId="21" borderId="47" xfId="8" applyNumberFormat="1" applyFont="1" applyFill="1" applyBorder="1" applyAlignment="1">
      <alignment horizontal="left" vertical="center" wrapText="1"/>
    </xf>
    <xf numFmtId="165" fontId="29" fillId="21" borderId="52" xfId="8" applyNumberFormat="1" applyFont="1" applyFill="1" applyBorder="1" applyAlignment="1">
      <alignment horizontal="left" vertical="center" wrapText="1"/>
    </xf>
    <xf numFmtId="165" fontId="29" fillId="21" borderId="32" xfId="8" applyNumberFormat="1" applyFont="1" applyFill="1" applyBorder="1" applyAlignment="1">
      <alignment horizontal="left" vertical="center" wrapText="1"/>
    </xf>
    <xf numFmtId="0" fontId="28" fillId="21" borderId="11" xfId="8" applyFont="1" applyFill="1" applyBorder="1" applyAlignment="1" applyProtection="1">
      <alignment horizontal="center" vertical="center" wrapText="1"/>
      <protection locked="0"/>
    </xf>
    <xf numFmtId="0" fontId="28" fillId="21" borderId="14" xfId="8" applyFont="1" applyFill="1" applyBorder="1" applyAlignment="1" applyProtection="1">
      <alignment horizontal="center" vertical="center" wrapText="1"/>
      <protection locked="0"/>
    </xf>
    <xf numFmtId="0" fontId="28" fillId="21" borderId="12" xfId="8" applyFont="1" applyFill="1" applyBorder="1" applyAlignment="1" applyProtection="1">
      <alignment horizontal="center" vertical="center" wrapText="1"/>
      <protection locked="0"/>
    </xf>
    <xf numFmtId="0" fontId="55" fillId="30" borderId="55" xfId="0" applyFont="1" applyFill="1" applyBorder="1" applyAlignment="1">
      <alignment horizontal="left" vertical="center"/>
    </xf>
    <xf numFmtId="0" fontId="55" fillId="30" borderId="6" xfId="0" applyFont="1" applyFill="1" applyBorder="1" applyAlignment="1">
      <alignment horizontal="left" vertical="center"/>
    </xf>
    <xf numFmtId="0" fontId="55" fillId="30" borderId="14" xfId="0" applyFont="1" applyFill="1" applyBorder="1" applyAlignment="1">
      <alignment horizontal="left" vertical="center"/>
    </xf>
    <xf numFmtId="0" fontId="55" fillId="30" borderId="56" xfId="0" applyFont="1" applyFill="1" applyBorder="1" applyAlignment="1">
      <alignment horizontal="left" vertical="center"/>
    </xf>
    <xf numFmtId="0" fontId="57" fillId="27" borderId="89" xfId="0" applyFont="1" applyFill="1" applyBorder="1" applyAlignment="1">
      <alignment horizontal="center" vertical="center"/>
    </xf>
    <xf numFmtId="0" fontId="28" fillId="17" borderId="75" xfId="8" applyFont="1" applyFill="1" applyBorder="1" applyAlignment="1" applyProtection="1">
      <alignment horizontal="center" vertical="center" wrapText="1"/>
      <protection hidden="1"/>
    </xf>
    <xf numFmtId="0" fontId="25" fillId="17" borderId="75" xfId="12" applyFont="1" applyFill="1" applyBorder="1" applyAlignment="1" applyProtection="1">
      <alignment horizontal="center" vertical="center" wrapText="1"/>
      <protection hidden="1"/>
    </xf>
    <xf numFmtId="0" fontId="28" fillId="17" borderId="76" xfId="8" applyFont="1" applyFill="1" applyBorder="1" applyAlignment="1" applyProtection="1">
      <alignment horizontal="center" vertical="center" wrapText="1"/>
      <protection hidden="1"/>
    </xf>
    <xf numFmtId="0" fontId="28" fillId="17" borderId="90" xfId="8" applyFont="1" applyFill="1" applyBorder="1" applyAlignment="1" applyProtection="1">
      <alignment horizontal="center" vertical="center" wrapText="1"/>
      <protection locked="0"/>
    </xf>
    <xf numFmtId="0" fontId="28" fillId="17" borderId="91" xfId="8" applyFont="1" applyFill="1" applyBorder="1" applyAlignment="1" applyProtection="1">
      <alignment horizontal="center" vertical="center" wrapText="1"/>
      <protection locked="0"/>
    </xf>
    <xf numFmtId="0" fontId="28" fillId="17" borderId="92" xfId="8" applyFont="1" applyFill="1" applyBorder="1" applyAlignment="1" applyProtection="1">
      <alignment horizontal="center" vertical="center" wrapText="1"/>
      <protection locked="0"/>
    </xf>
    <xf numFmtId="0" fontId="78" fillId="28" borderId="67" xfId="0" applyFont="1" applyFill="1" applyBorder="1" applyAlignment="1">
      <alignment horizontal="center" vertical="center"/>
    </xf>
    <xf numFmtId="0" fontId="78" fillId="28" borderId="2" xfId="0" applyFont="1" applyFill="1" applyBorder="1" applyAlignment="1">
      <alignment horizontal="center" vertical="center"/>
    </xf>
    <xf numFmtId="0" fontId="78" fillId="28" borderId="9" xfId="0" applyFont="1" applyFill="1" applyBorder="1" applyAlignment="1">
      <alignment horizontal="center" vertical="center"/>
    </xf>
    <xf numFmtId="0" fontId="56" fillId="31" borderId="39" xfId="0" applyFont="1" applyFill="1" applyBorder="1" applyAlignment="1">
      <alignment horizontal="center" vertical="center"/>
    </xf>
    <xf numFmtId="0" fontId="56" fillId="31" borderId="40" xfId="0" applyFont="1" applyFill="1" applyBorder="1" applyAlignment="1">
      <alignment horizontal="center" vertical="center"/>
    </xf>
    <xf numFmtId="0" fontId="56" fillId="31" borderId="54" xfId="0" applyFont="1" applyFill="1" applyBorder="1" applyAlignment="1">
      <alignment horizontal="center" vertical="center"/>
    </xf>
    <xf numFmtId="0" fontId="56" fillId="31" borderId="42" xfId="0" applyFont="1" applyFill="1" applyBorder="1" applyAlignment="1">
      <alignment horizontal="center" vertical="center"/>
    </xf>
    <xf numFmtId="0" fontId="56" fillId="31" borderId="0" xfId="0" applyFont="1" applyFill="1" applyAlignment="1">
      <alignment horizontal="center" vertical="center"/>
    </xf>
    <xf numFmtId="0" fontId="56" fillId="31" borderId="31" xfId="0" applyFont="1" applyFill="1" applyBorder="1" applyAlignment="1">
      <alignment horizontal="center" vertical="center"/>
    </xf>
    <xf numFmtId="0" fontId="56" fillId="31" borderId="44" xfId="0" applyFont="1" applyFill="1" applyBorder="1" applyAlignment="1">
      <alignment horizontal="center" vertical="center"/>
    </xf>
    <xf numFmtId="0" fontId="56" fillId="31" borderId="45" xfId="0" applyFont="1" applyFill="1" applyBorder="1" applyAlignment="1">
      <alignment horizontal="center" vertical="center"/>
    </xf>
    <xf numFmtId="0" fontId="56" fillId="31" borderId="51" xfId="0" applyFont="1" applyFill="1" applyBorder="1" applyAlignment="1">
      <alignment horizontal="center" vertical="center"/>
    </xf>
    <xf numFmtId="165" fontId="28" fillId="0" borderId="45" xfId="0" applyNumberFormat="1" applyFont="1" applyBorder="1" applyAlignment="1" applyProtection="1">
      <alignment horizontal="left"/>
      <protection hidden="1"/>
    </xf>
    <xf numFmtId="1" fontId="28" fillId="0" borderId="0" xfId="0" applyNumberFormat="1" applyFont="1" applyAlignment="1" applyProtection="1">
      <alignment horizontal="left"/>
      <protection hidden="1"/>
    </xf>
    <xf numFmtId="165" fontId="0" fillId="27" borderId="45" xfId="0" applyNumberFormat="1" applyFill="1" applyBorder="1" applyAlignment="1" applyProtection="1">
      <alignment horizontal="left"/>
      <protection hidden="1"/>
    </xf>
    <xf numFmtId="0" fontId="28" fillId="17" borderId="2" xfId="8" applyFont="1" applyFill="1" applyBorder="1" applyAlignment="1" applyProtection="1">
      <alignment horizontal="left" vertical="center" wrapText="1"/>
      <protection hidden="1"/>
    </xf>
    <xf numFmtId="0" fontId="25" fillId="17" borderId="2" xfId="12" applyFont="1" applyFill="1" applyBorder="1" applyAlignment="1" applyProtection="1">
      <alignment horizontal="left" vertical="center" wrapText="1"/>
      <protection hidden="1"/>
    </xf>
    <xf numFmtId="0" fontId="26" fillId="16" borderId="67" xfId="12" applyFont="1" applyFill="1" applyBorder="1" applyAlignment="1">
      <alignment horizontal="center" vertical="center"/>
    </xf>
    <xf numFmtId="0" fontId="26" fillId="16" borderId="71" xfId="12" applyFont="1" applyFill="1" applyBorder="1" applyAlignment="1">
      <alignment horizontal="center" vertical="center"/>
    </xf>
    <xf numFmtId="0" fontId="29" fillId="16" borderId="15" xfId="12" applyFont="1" applyFill="1" applyBorder="1" applyAlignment="1">
      <alignment horizontal="center" vertical="center"/>
    </xf>
    <xf numFmtId="0" fontId="25" fillId="17" borderId="2" xfId="12" applyFont="1" applyFill="1" applyBorder="1" applyAlignment="1" applyProtection="1">
      <alignment horizontal="center" vertical="center" wrapText="1"/>
      <protection hidden="1"/>
    </xf>
    <xf numFmtId="0" fontId="29" fillId="16" borderId="2" xfId="8" applyFont="1" applyFill="1" applyBorder="1" applyAlignment="1">
      <alignment horizontal="center" vertical="center" wrapText="1"/>
    </xf>
    <xf numFmtId="0" fontId="29" fillId="16" borderId="15" xfId="8" applyFont="1" applyFill="1" applyBorder="1" applyAlignment="1">
      <alignment horizontal="center" vertical="center" wrapText="1"/>
    </xf>
    <xf numFmtId="166" fontId="35" fillId="15" borderId="2" xfId="0" applyNumberFormat="1" applyFont="1" applyFill="1" applyBorder="1" applyAlignment="1">
      <alignment horizontal="center" vertical="center" wrapText="1"/>
    </xf>
    <xf numFmtId="14" fontId="35" fillId="15" borderId="2" xfId="0" applyNumberFormat="1" applyFont="1" applyFill="1" applyBorder="1" applyAlignment="1">
      <alignment horizontal="center" vertical="center" wrapText="1"/>
    </xf>
    <xf numFmtId="0" fontId="34" fillId="15" borderId="2" xfId="0" applyFont="1" applyFill="1" applyBorder="1" applyAlignment="1">
      <alignment horizontal="center" vertical="center" wrapText="1"/>
    </xf>
    <xf numFmtId="0" fontId="78" fillId="15" borderId="2" xfId="12" applyFont="1" applyFill="1" applyBorder="1" applyAlignment="1">
      <alignment horizontal="center" vertical="center" wrapText="1"/>
    </xf>
    <xf numFmtId="0" fontId="28" fillId="40" borderId="2" xfId="12" applyFont="1" applyFill="1" applyBorder="1" applyAlignment="1">
      <alignment horizontal="center"/>
    </xf>
    <xf numFmtId="0" fontId="29" fillId="4" borderId="4" xfId="8" applyFont="1" applyFill="1" applyBorder="1" applyAlignment="1">
      <alignment horizontal="center" vertical="center" wrapText="1"/>
    </xf>
    <xf numFmtId="0" fontId="29" fillId="21" borderId="2" xfId="8" applyFont="1" applyFill="1" applyBorder="1" applyAlignment="1" applyProtection="1">
      <alignment horizontal="left" vertical="center" wrapText="1"/>
      <protection hidden="1"/>
    </xf>
    <xf numFmtId="0" fontId="28" fillId="21" borderId="11" xfId="8" applyFont="1" applyFill="1" applyBorder="1" applyAlignment="1" applyProtection="1">
      <alignment horizontal="left" vertical="center" wrapText="1"/>
      <protection hidden="1"/>
    </xf>
    <xf numFmtId="0" fontId="28" fillId="21" borderId="14" xfId="8" applyFont="1" applyFill="1" applyBorder="1" applyAlignment="1" applyProtection="1">
      <alignment horizontal="left" vertical="center" wrapText="1"/>
      <protection hidden="1"/>
    </xf>
    <xf numFmtId="0" fontId="28" fillId="21" borderId="12" xfId="8" applyFont="1" applyFill="1" applyBorder="1" applyAlignment="1" applyProtection="1">
      <alignment horizontal="left" vertical="center" wrapText="1"/>
      <protection hidden="1"/>
    </xf>
    <xf numFmtId="0" fontId="28" fillId="21" borderId="3" xfId="8" applyFont="1" applyFill="1" applyBorder="1" applyAlignment="1" applyProtection="1">
      <alignment horizontal="left" vertical="center" wrapText="1"/>
      <protection hidden="1"/>
    </xf>
    <xf numFmtId="0" fontId="28" fillId="21" borderId="1" xfId="8" applyFont="1" applyFill="1" applyBorder="1" applyAlignment="1" applyProtection="1">
      <alignment horizontal="left" vertical="center" wrapText="1"/>
      <protection hidden="1"/>
    </xf>
    <xf numFmtId="0" fontId="28" fillId="21" borderId="13" xfId="8" applyFont="1" applyFill="1" applyBorder="1" applyAlignment="1" applyProtection="1">
      <alignment horizontal="left" vertical="center" wrapText="1"/>
      <protection hidden="1"/>
    </xf>
    <xf numFmtId="0" fontId="28" fillId="21" borderId="5" xfId="8" applyFont="1" applyFill="1" applyBorder="1" applyAlignment="1" applyProtection="1">
      <alignment horizontal="left" vertical="center" wrapText="1"/>
      <protection hidden="1"/>
    </xf>
    <xf numFmtId="0" fontId="28" fillId="21" borderId="6" xfId="8" applyFont="1" applyFill="1" applyBorder="1" applyAlignment="1" applyProtection="1">
      <alignment horizontal="left" vertical="center" wrapText="1"/>
      <protection hidden="1"/>
    </xf>
    <xf numFmtId="0" fontId="28" fillId="21" borderId="7" xfId="8" applyFont="1" applyFill="1" applyBorder="1" applyAlignment="1" applyProtection="1">
      <alignment horizontal="left" vertical="center" wrapText="1"/>
      <protection hidden="1"/>
    </xf>
    <xf numFmtId="165" fontId="28" fillId="21" borderId="11" xfId="8" applyNumberFormat="1" applyFont="1" applyFill="1" applyBorder="1" applyAlignment="1" applyProtection="1">
      <alignment horizontal="left" vertical="center" wrapText="1"/>
      <protection hidden="1"/>
    </xf>
    <xf numFmtId="165" fontId="28" fillId="21" borderId="14" xfId="8" applyNumberFormat="1" applyFont="1" applyFill="1" applyBorder="1" applyAlignment="1" applyProtection="1">
      <alignment horizontal="left" vertical="center" wrapText="1"/>
      <protection hidden="1"/>
    </xf>
    <xf numFmtId="165" fontId="28" fillId="21" borderId="12" xfId="8" applyNumberFormat="1" applyFont="1" applyFill="1" applyBorder="1" applyAlignment="1" applyProtection="1">
      <alignment horizontal="left" vertical="center" wrapText="1"/>
      <protection hidden="1"/>
    </xf>
    <xf numFmtId="1" fontId="28" fillId="21" borderId="11" xfId="8" applyNumberFormat="1" applyFont="1" applyFill="1" applyBorder="1" applyAlignment="1" applyProtection="1">
      <alignment horizontal="left" vertical="center" wrapText="1"/>
      <protection hidden="1"/>
    </xf>
    <xf numFmtId="1" fontId="28" fillId="21" borderId="14" xfId="8" applyNumberFormat="1" applyFont="1" applyFill="1" applyBorder="1" applyAlignment="1" applyProtection="1">
      <alignment horizontal="left" vertical="center" wrapText="1"/>
      <protection hidden="1"/>
    </xf>
    <xf numFmtId="1" fontId="28" fillId="21" borderId="12" xfId="8" applyNumberFormat="1" applyFont="1" applyFill="1" applyBorder="1" applyAlignment="1" applyProtection="1">
      <alignment horizontal="left" vertical="center" wrapText="1"/>
      <protection hidden="1"/>
    </xf>
    <xf numFmtId="0" fontId="28" fillId="21" borderId="11" xfId="8" applyFont="1" applyFill="1" applyBorder="1" applyAlignment="1" applyProtection="1">
      <alignment horizontal="left" vertical="center"/>
      <protection hidden="1"/>
    </xf>
    <xf numFmtId="0" fontId="28" fillId="21" borderId="14" xfId="8" applyFont="1" applyFill="1" applyBorder="1" applyAlignment="1" applyProtection="1">
      <alignment horizontal="left" vertical="center"/>
      <protection hidden="1"/>
    </xf>
    <xf numFmtId="0" fontId="28" fillId="21" borderId="12" xfId="8" applyFont="1" applyFill="1" applyBorder="1" applyAlignment="1" applyProtection="1">
      <alignment horizontal="left" vertical="center"/>
      <protection hidden="1"/>
    </xf>
    <xf numFmtId="0" fontId="29" fillId="32" borderId="11" xfId="0" applyFont="1" applyFill="1" applyBorder="1" applyAlignment="1">
      <alignment horizontal="left" vertical="center"/>
    </xf>
    <xf numFmtId="0" fontId="29" fillId="32" borderId="14" xfId="0" applyFont="1" applyFill="1" applyBorder="1" applyAlignment="1">
      <alignment horizontal="left" vertical="center"/>
    </xf>
    <xf numFmtId="0" fontId="29" fillId="32" borderId="12" xfId="0" applyFont="1" applyFill="1" applyBorder="1" applyAlignment="1">
      <alignment horizontal="left" vertical="center"/>
    </xf>
    <xf numFmtId="0" fontId="29" fillId="15" borderId="11" xfId="0" applyFont="1" applyFill="1" applyBorder="1" applyAlignment="1">
      <alignment horizontal="center" vertical="center"/>
    </xf>
    <xf numFmtId="0" fontId="29" fillId="15" borderId="14" xfId="0" applyFont="1" applyFill="1" applyBorder="1" applyAlignment="1">
      <alignment horizontal="center" vertical="center"/>
    </xf>
    <xf numFmtId="0" fontId="29" fillId="15" borderId="12" xfId="0" applyFont="1" applyFill="1" applyBorder="1" applyAlignment="1">
      <alignment horizontal="center" vertical="center"/>
    </xf>
    <xf numFmtId="0" fontId="29" fillId="15" borderId="11" xfId="0" applyFont="1" applyFill="1" applyBorder="1" applyAlignment="1">
      <alignment horizontal="center" vertical="center" wrapText="1"/>
    </xf>
    <xf numFmtId="0" fontId="29" fillId="15" borderId="12" xfId="0" applyFont="1" applyFill="1" applyBorder="1" applyAlignment="1">
      <alignment horizontal="center" vertical="center" wrapText="1"/>
    </xf>
    <xf numFmtId="0" fontId="26" fillId="34" borderId="27" xfId="12" applyFont="1" applyFill="1" applyBorder="1" applyAlignment="1">
      <alignment horizontal="center" vertical="center"/>
    </xf>
    <xf numFmtId="0" fontId="26" fillId="34" borderId="28" xfId="12" applyFont="1" applyFill="1" applyBorder="1" applyAlignment="1">
      <alignment horizontal="center" vertical="center"/>
    </xf>
    <xf numFmtId="0" fontId="26" fillId="34" borderId="29" xfId="12" applyFont="1" applyFill="1" applyBorder="1" applyAlignment="1">
      <alignment horizontal="center" vertical="center"/>
    </xf>
    <xf numFmtId="9" fontId="29" fillId="32" borderId="5" xfId="0" applyNumberFormat="1" applyFont="1" applyFill="1" applyBorder="1" applyAlignment="1">
      <alignment horizontal="center" vertical="center"/>
    </xf>
    <xf numFmtId="9" fontId="29" fillId="32" borderId="7" xfId="0" applyNumberFormat="1" applyFont="1" applyFill="1" applyBorder="1" applyAlignment="1">
      <alignment horizontal="center" vertical="center"/>
    </xf>
    <xf numFmtId="164" fontId="28" fillId="4" borderId="11" xfId="15" applyNumberFormat="1" applyFont="1" applyFill="1" applyBorder="1" applyAlignment="1" applyProtection="1">
      <alignment horizontal="center" vertical="center"/>
      <protection hidden="1"/>
    </xf>
    <xf numFmtId="164" fontId="28" fillId="4" borderId="12" xfId="15" applyNumberFormat="1" applyFont="1" applyFill="1" applyBorder="1" applyAlignment="1" applyProtection="1">
      <alignment horizontal="center" vertical="center"/>
      <protection hidden="1"/>
    </xf>
    <xf numFmtId="0" fontId="28" fillId="4" borderId="11" xfId="0" applyFont="1" applyFill="1" applyBorder="1" applyAlignment="1" applyProtection="1">
      <alignment horizontal="left" vertical="center"/>
      <protection locked="0"/>
    </xf>
    <xf numFmtId="0" fontId="28" fillId="4" borderId="14" xfId="0" applyFont="1" applyFill="1" applyBorder="1" applyAlignment="1" applyProtection="1">
      <alignment horizontal="left" vertical="center"/>
      <protection locked="0"/>
    </xf>
    <xf numFmtId="0" fontId="28" fillId="4" borderId="12" xfId="0" applyFont="1" applyFill="1" applyBorder="1" applyAlignment="1" applyProtection="1">
      <alignment horizontal="left" vertical="center"/>
      <protection locked="0"/>
    </xf>
    <xf numFmtId="0" fontId="29" fillId="4" borderId="11" xfId="0" applyFont="1" applyFill="1" applyBorder="1" applyAlignment="1">
      <alignment vertical="center"/>
    </xf>
    <xf numFmtId="0" fontId="29" fillId="4" borderId="14" xfId="0" applyFont="1" applyFill="1" applyBorder="1" applyAlignment="1">
      <alignment vertical="center"/>
    </xf>
    <xf numFmtId="0" fontId="29" fillId="4" borderId="12" xfId="0" applyFont="1" applyFill="1" applyBorder="1" applyAlignment="1">
      <alignment vertical="center"/>
    </xf>
    <xf numFmtId="164" fontId="29" fillId="10" borderId="11" xfId="15" applyNumberFormat="1" applyFont="1" applyFill="1" applyBorder="1" applyAlignment="1" applyProtection="1">
      <alignment horizontal="center" vertical="center"/>
      <protection hidden="1"/>
    </xf>
    <xf numFmtId="164" fontId="29" fillId="10" borderId="12" xfId="15" applyNumberFormat="1" applyFont="1" applyFill="1" applyBorder="1" applyAlignment="1" applyProtection="1">
      <alignment horizontal="center" vertical="center"/>
      <protection hidden="1"/>
    </xf>
    <xf numFmtId="0" fontId="65" fillId="4" borderId="3" xfId="0" applyFont="1" applyFill="1" applyBorder="1" applyAlignment="1" applyProtection="1">
      <alignment horizontal="center" vertical="center"/>
      <protection hidden="1"/>
    </xf>
    <xf numFmtId="0" fontId="65" fillId="4" borderId="13" xfId="0" applyFont="1" applyFill="1" applyBorder="1" applyAlignment="1" applyProtection="1">
      <alignment horizontal="center" vertical="center"/>
      <protection hidden="1"/>
    </xf>
    <xf numFmtId="0" fontId="65" fillId="4" borderId="4" xfId="0" applyFont="1" applyFill="1" applyBorder="1" applyAlignment="1" applyProtection="1">
      <alignment horizontal="center" vertical="center"/>
      <protection hidden="1"/>
    </xf>
    <xf numFmtId="0" fontId="65" fillId="4" borderId="31" xfId="0" applyFont="1" applyFill="1" applyBorder="1" applyAlignment="1" applyProtection="1">
      <alignment horizontal="center" vertical="center"/>
      <protection hidden="1"/>
    </xf>
    <xf numFmtId="0" fontId="65" fillId="4" borderId="5" xfId="0" applyFont="1" applyFill="1" applyBorder="1" applyAlignment="1" applyProtection="1">
      <alignment horizontal="center" vertical="center"/>
      <protection hidden="1"/>
    </xf>
    <xf numFmtId="0" fontId="65" fillId="4" borderId="7" xfId="0" applyFont="1" applyFill="1" applyBorder="1" applyAlignment="1" applyProtection="1">
      <alignment horizontal="center" vertical="center"/>
      <protection hidden="1"/>
    </xf>
    <xf numFmtId="0" fontId="29" fillId="33" borderId="11" xfId="0" applyFont="1" applyFill="1" applyBorder="1" applyAlignment="1">
      <alignment horizontal="left" vertical="center"/>
    </xf>
    <xf numFmtId="0" fontId="29" fillId="33" borderId="14" xfId="0" applyFont="1" applyFill="1" applyBorder="1" applyAlignment="1">
      <alignment horizontal="left" vertical="center"/>
    </xf>
    <xf numFmtId="0" fontId="29" fillId="33" borderId="12" xfId="0" applyFont="1" applyFill="1" applyBorder="1" applyAlignment="1">
      <alignment horizontal="left" vertical="center"/>
    </xf>
    <xf numFmtId="10" fontId="28" fillId="33" borderId="11" xfId="15" applyNumberFormat="1" applyFont="1" applyFill="1" applyBorder="1" applyAlignment="1" applyProtection="1">
      <alignment horizontal="center" vertical="center" wrapText="1"/>
      <protection hidden="1"/>
    </xf>
    <xf numFmtId="10" fontId="28" fillId="33" borderId="12" xfId="15" applyNumberFormat="1" applyFont="1" applyFill="1" applyBorder="1" applyAlignment="1" applyProtection="1">
      <alignment horizontal="center" vertical="center" wrapText="1"/>
      <protection hidden="1"/>
    </xf>
    <xf numFmtId="0" fontId="29" fillId="4" borderId="47" xfId="0" applyFont="1" applyFill="1" applyBorder="1" applyAlignment="1">
      <alignment horizontal="left" vertical="center"/>
    </xf>
    <xf numFmtId="0" fontId="29" fillId="4" borderId="52" xfId="0" applyFont="1" applyFill="1" applyBorder="1" applyAlignment="1">
      <alignment horizontal="left" vertical="center"/>
    </xf>
    <xf numFmtId="0" fontId="29" fillId="4" borderId="32" xfId="0" applyFont="1" applyFill="1" applyBorder="1" applyAlignment="1">
      <alignment horizontal="left" vertical="center"/>
    </xf>
    <xf numFmtId="10" fontId="26" fillId="4" borderId="47" xfId="0" applyNumberFormat="1" applyFont="1" applyFill="1" applyBorder="1" applyAlignment="1" applyProtection="1">
      <alignment horizontal="center" vertical="center" wrapText="1"/>
      <protection hidden="1"/>
    </xf>
    <xf numFmtId="10" fontId="26" fillId="4" borderId="32" xfId="0" applyNumberFormat="1" applyFont="1" applyFill="1" applyBorder="1" applyAlignment="1" applyProtection="1">
      <alignment horizontal="center" vertical="center" wrapText="1"/>
      <protection hidden="1"/>
    </xf>
    <xf numFmtId="0" fontId="28" fillId="10" borderId="11" xfId="0" applyFont="1" applyFill="1" applyBorder="1" applyAlignment="1">
      <alignment horizontal="left" vertical="center" wrapText="1"/>
    </xf>
    <xf numFmtId="0" fontId="28" fillId="10" borderId="14" xfId="0" applyFont="1" applyFill="1" applyBorder="1" applyAlignment="1">
      <alignment horizontal="left" vertical="center" wrapText="1"/>
    </xf>
    <xf numFmtId="0" fontId="28" fillId="10" borderId="12" xfId="0" applyFont="1" applyFill="1" applyBorder="1" applyAlignment="1">
      <alignment horizontal="left" vertical="center" wrapText="1"/>
    </xf>
    <xf numFmtId="10" fontId="28" fillId="10" borderId="11" xfId="0" applyNumberFormat="1" applyFont="1" applyFill="1" applyBorder="1" applyAlignment="1" applyProtection="1">
      <alignment horizontal="center" vertical="center"/>
      <protection hidden="1"/>
    </xf>
    <xf numFmtId="10" fontId="28" fillId="10" borderId="12" xfId="0" applyNumberFormat="1" applyFont="1" applyFill="1" applyBorder="1" applyAlignment="1" applyProtection="1">
      <alignment horizontal="center" vertical="center"/>
      <protection hidden="1"/>
    </xf>
    <xf numFmtId="10" fontId="29" fillId="33" borderId="11" xfId="15" applyNumberFormat="1" applyFont="1" applyFill="1" applyBorder="1" applyAlignment="1" applyProtection="1">
      <alignment horizontal="center" vertical="center" wrapText="1"/>
      <protection hidden="1"/>
    </xf>
    <xf numFmtId="10" fontId="29" fillId="33" borderId="12" xfId="15" applyNumberFormat="1" applyFont="1" applyFill="1" applyBorder="1" applyAlignment="1" applyProtection="1">
      <alignment horizontal="center" vertical="center" wrapText="1"/>
      <protection hidden="1"/>
    </xf>
    <xf numFmtId="0" fontId="29" fillId="15" borderId="11" xfId="0" applyFont="1" applyFill="1" applyBorder="1" applyAlignment="1">
      <alignment horizontal="left" vertical="center"/>
    </xf>
    <xf numFmtId="0" fontId="29" fillId="15" borderId="14" xfId="0" applyFont="1" applyFill="1" applyBorder="1" applyAlignment="1">
      <alignment horizontal="left" vertical="center"/>
    </xf>
    <xf numFmtId="0" fontId="29" fillId="15" borderId="12" xfId="0" applyFont="1" applyFill="1" applyBorder="1" applyAlignment="1">
      <alignment horizontal="left" vertical="center"/>
    </xf>
    <xf numFmtId="1" fontId="29" fillId="15" borderId="11" xfId="15" applyNumberFormat="1" applyFont="1" applyFill="1" applyBorder="1" applyAlignment="1" applyProtection="1">
      <alignment horizontal="center" vertical="center"/>
    </xf>
    <xf numFmtId="1" fontId="29" fillId="15" borderId="12" xfId="15" applyNumberFormat="1" applyFont="1" applyFill="1" applyBorder="1" applyAlignment="1" applyProtection="1">
      <alignment horizontal="center" vertical="center"/>
    </xf>
    <xf numFmtId="0" fontId="65" fillId="4" borderId="50" xfId="0" applyFont="1" applyFill="1" applyBorder="1" applyAlignment="1" applyProtection="1">
      <alignment horizontal="center" vertical="center"/>
      <protection hidden="1"/>
    </xf>
    <xf numFmtId="0" fontId="65" fillId="4" borderId="51" xfId="0" applyFont="1" applyFill="1" applyBorder="1" applyAlignment="1" applyProtection="1">
      <alignment horizontal="center" vertical="center"/>
      <protection hidden="1"/>
    </xf>
    <xf numFmtId="0" fontId="70" fillId="4" borderId="11" xfId="0" applyFont="1" applyFill="1" applyBorder="1" applyAlignment="1">
      <alignment horizontal="left" vertical="center"/>
    </xf>
    <xf numFmtId="0" fontId="70" fillId="4" borderId="14" xfId="0" applyFont="1" applyFill="1" applyBorder="1" applyAlignment="1">
      <alignment horizontal="left" vertical="center"/>
    </xf>
    <xf numFmtId="0" fontId="70" fillId="4" borderId="12" xfId="0" applyFont="1" applyFill="1" applyBorder="1" applyAlignment="1">
      <alignment horizontal="left" vertical="center"/>
    </xf>
    <xf numFmtId="0" fontId="65" fillId="15" borderId="11" xfId="0" applyFont="1" applyFill="1" applyBorder="1" applyAlignment="1">
      <alignment horizontal="center" vertical="center"/>
    </xf>
    <xf numFmtId="0" fontId="65" fillId="15" borderId="14" xfId="0" applyFont="1" applyFill="1" applyBorder="1" applyAlignment="1">
      <alignment horizontal="center" vertical="center"/>
    </xf>
    <xf numFmtId="0" fontId="65" fillId="15" borderId="12" xfId="0" applyFont="1" applyFill="1" applyBorder="1" applyAlignment="1">
      <alignment horizontal="center" vertical="center"/>
    </xf>
    <xf numFmtId="0" fontId="65" fillId="15" borderId="11" xfId="0" applyFont="1" applyFill="1" applyBorder="1" applyAlignment="1">
      <alignment horizontal="center" vertical="center" wrapText="1"/>
    </xf>
    <xf numFmtId="0" fontId="65" fillId="15" borderId="12" xfId="0" applyFont="1" applyFill="1" applyBorder="1" applyAlignment="1">
      <alignment horizontal="center" vertical="center" wrapText="1"/>
    </xf>
    <xf numFmtId="0" fontId="66" fillId="4" borderId="11" xfId="0" applyFont="1" applyFill="1" applyBorder="1" applyAlignment="1" applyProtection="1">
      <alignment horizontal="left" vertical="center"/>
      <protection locked="0"/>
    </xf>
    <xf numFmtId="0" fontId="66" fillId="4" borderId="14" xfId="0" applyFont="1" applyFill="1" applyBorder="1" applyAlignment="1" applyProtection="1">
      <alignment horizontal="left" vertical="center"/>
      <protection locked="0"/>
    </xf>
    <xf numFmtId="0" fontId="66" fillId="4" borderId="12" xfId="0" applyFont="1" applyFill="1" applyBorder="1" applyAlignment="1" applyProtection="1">
      <alignment horizontal="left" vertical="center"/>
      <protection locked="0"/>
    </xf>
    <xf numFmtId="164" fontId="66" fillId="4" borderId="11" xfId="15" applyNumberFormat="1" applyFont="1" applyFill="1" applyBorder="1" applyAlignment="1" applyProtection="1">
      <alignment horizontal="center" vertical="center"/>
      <protection hidden="1"/>
    </xf>
    <xf numFmtId="164" fontId="66" fillId="4" borderId="12" xfId="15" applyNumberFormat="1" applyFont="1" applyFill="1" applyBorder="1" applyAlignment="1" applyProtection="1">
      <alignment horizontal="center" vertical="center"/>
      <protection hidden="1"/>
    </xf>
    <xf numFmtId="0" fontId="65" fillId="4" borderId="11" xfId="0" applyFont="1" applyFill="1" applyBorder="1" applyAlignment="1">
      <alignment vertical="center"/>
    </xf>
    <xf numFmtId="0" fontId="65" fillId="4" borderId="14" xfId="0" applyFont="1" applyFill="1" applyBorder="1" applyAlignment="1">
      <alignment vertical="center"/>
    </xf>
    <xf numFmtId="0" fontId="65" fillId="4" borderId="12" xfId="0" applyFont="1" applyFill="1" applyBorder="1" applyAlignment="1">
      <alignment vertical="center"/>
    </xf>
    <xf numFmtId="164" fontId="65" fillId="10" borderId="11" xfId="15" applyNumberFormat="1" applyFont="1" applyFill="1" applyBorder="1" applyAlignment="1" applyProtection="1">
      <alignment horizontal="center" vertical="center"/>
      <protection hidden="1"/>
    </xf>
    <xf numFmtId="164" fontId="65" fillId="10" borderId="12" xfId="15" applyNumberFormat="1" applyFont="1" applyFill="1" applyBorder="1" applyAlignment="1" applyProtection="1">
      <alignment horizontal="center" vertical="center"/>
      <protection hidden="1"/>
    </xf>
    <xf numFmtId="0" fontId="65" fillId="32" borderId="11" xfId="0" applyFont="1" applyFill="1" applyBorder="1" applyAlignment="1">
      <alignment horizontal="left" vertical="center"/>
    </xf>
    <xf numFmtId="0" fontId="65" fillId="32" borderId="14" xfId="0" applyFont="1" applyFill="1" applyBorder="1" applyAlignment="1">
      <alignment horizontal="left" vertical="center"/>
    </xf>
    <xf numFmtId="0" fontId="65" fillId="32" borderId="12" xfId="0" applyFont="1" applyFill="1" applyBorder="1" applyAlignment="1">
      <alignment horizontal="left" vertical="center"/>
    </xf>
    <xf numFmtId="0" fontId="66" fillId="4" borderId="3" xfId="0" applyFont="1" applyFill="1" applyBorder="1" applyAlignment="1">
      <alignment horizontal="center" vertical="center"/>
    </xf>
    <xf numFmtId="0" fontId="66" fillId="4" borderId="13" xfId="0" applyFont="1" applyFill="1" applyBorder="1" applyAlignment="1">
      <alignment horizontal="center" vertical="center"/>
    </xf>
    <xf numFmtId="0" fontId="65" fillId="4" borderId="11" xfId="0" applyFont="1" applyFill="1" applyBorder="1" applyAlignment="1">
      <alignment horizontal="center" vertical="center"/>
    </xf>
    <xf numFmtId="0" fontId="65" fillId="4" borderId="14" xfId="0" applyFont="1" applyFill="1" applyBorder="1" applyAlignment="1">
      <alignment horizontal="center" vertical="center"/>
    </xf>
    <xf numFmtId="0" fontId="65" fillId="32" borderId="11" xfId="0" applyFont="1" applyFill="1" applyBorder="1" applyAlignment="1">
      <alignment horizontal="left" vertical="center" wrapText="1"/>
    </xf>
    <xf numFmtId="0" fontId="65" fillId="32" borderId="14" xfId="0" applyFont="1" applyFill="1" applyBorder="1" applyAlignment="1">
      <alignment horizontal="left" vertical="center" wrapText="1"/>
    </xf>
    <xf numFmtId="0" fontId="65" fillId="32" borderId="12" xfId="0" applyFont="1" applyFill="1" applyBorder="1" applyAlignment="1">
      <alignment horizontal="left" vertical="center" wrapText="1"/>
    </xf>
    <xf numFmtId="9" fontId="65" fillId="32" borderId="11" xfId="0" applyNumberFormat="1" applyFont="1" applyFill="1" applyBorder="1" applyAlignment="1">
      <alignment horizontal="center" vertical="center" wrapText="1"/>
    </xf>
    <xf numFmtId="9" fontId="65" fillId="32" borderId="12" xfId="0" applyNumberFormat="1" applyFont="1" applyFill="1" applyBorder="1" applyAlignment="1">
      <alignment horizontal="center" vertical="center" wrapText="1"/>
    </xf>
    <xf numFmtId="0" fontId="70" fillId="17" borderId="11" xfId="0" applyFont="1" applyFill="1" applyBorder="1" applyAlignment="1">
      <alignment horizontal="center" vertical="center"/>
    </xf>
    <xf numFmtId="0" fontId="70" fillId="17" borderId="14" xfId="0" applyFont="1" applyFill="1" applyBorder="1" applyAlignment="1">
      <alignment horizontal="center" vertical="center"/>
    </xf>
    <xf numFmtId="0" fontId="70" fillId="17" borderId="12" xfId="0" applyFont="1" applyFill="1" applyBorder="1" applyAlignment="1">
      <alignment horizontal="center" vertical="center"/>
    </xf>
    <xf numFmtId="0" fontId="65" fillId="17" borderId="11" xfId="0" applyFont="1" applyFill="1" applyBorder="1" applyAlignment="1">
      <alignment horizontal="center" vertical="center"/>
    </xf>
    <xf numFmtId="0" fontId="65" fillId="17" borderId="12" xfId="0" applyFont="1" applyFill="1" applyBorder="1" applyAlignment="1">
      <alignment horizontal="center" vertical="center"/>
    </xf>
    <xf numFmtId="0" fontId="65" fillId="15" borderId="11" xfId="0" applyFont="1" applyFill="1" applyBorder="1" applyAlignment="1">
      <alignment horizontal="left" vertical="center"/>
    </xf>
    <xf numFmtId="0" fontId="65" fillId="15" borderId="14" xfId="0" applyFont="1" applyFill="1" applyBorder="1" applyAlignment="1">
      <alignment horizontal="left" vertical="center"/>
    </xf>
    <xf numFmtId="0" fontId="65" fillId="15" borderId="12" xfId="0" applyFont="1" applyFill="1" applyBorder="1" applyAlignment="1">
      <alignment horizontal="left" vertical="center"/>
    </xf>
    <xf numFmtId="1" fontId="65" fillId="15" borderId="11" xfId="15" applyNumberFormat="1" applyFont="1" applyFill="1" applyBorder="1" applyAlignment="1" applyProtection="1">
      <alignment horizontal="center" vertical="center"/>
    </xf>
    <xf numFmtId="1" fontId="65" fillId="15" borderId="12" xfId="15" applyNumberFormat="1" applyFont="1" applyFill="1" applyBorder="1" applyAlignment="1" applyProtection="1">
      <alignment horizontal="center" vertical="center"/>
    </xf>
    <xf numFmtId="10" fontId="66" fillId="10" borderId="11" xfId="0" applyNumberFormat="1" applyFont="1" applyFill="1" applyBorder="1" applyAlignment="1" applyProtection="1">
      <alignment horizontal="center" vertical="center"/>
      <protection hidden="1"/>
    </xf>
    <xf numFmtId="10" fontId="66" fillId="10" borderId="14" xfId="0" applyNumberFormat="1" applyFont="1" applyFill="1" applyBorder="1" applyAlignment="1" applyProtection="1">
      <alignment horizontal="center" vertical="center"/>
      <protection hidden="1"/>
    </xf>
    <xf numFmtId="0" fontId="65" fillId="4" borderId="11" xfId="0" applyFont="1" applyFill="1" applyBorder="1" applyAlignment="1">
      <alignment horizontal="left" vertical="center"/>
    </xf>
    <xf numFmtId="0" fontId="65" fillId="4" borderId="14" xfId="0" applyFont="1" applyFill="1" applyBorder="1" applyAlignment="1">
      <alignment horizontal="left" vertical="center"/>
    </xf>
    <xf numFmtId="0" fontId="65" fillId="4" borderId="12" xfId="0" applyFont="1" applyFill="1" applyBorder="1" applyAlignment="1">
      <alignment horizontal="left" vertical="center"/>
    </xf>
    <xf numFmtId="10" fontId="65" fillId="33" borderId="11" xfId="15" applyNumberFormat="1" applyFont="1" applyFill="1" applyBorder="1" applyAlignment="1" applyProtection="1">
      <alignment horizontal="center" vertical="center" wrapText="1"/>
      <protection hidden="1"/>
    </xf>
    <xf numFmtId="10" fontId="65" fillId="33" borderId="14" xfId="15" applyNumberFormat="1" applyFont="1" applyFill="1" applyBorder="1" applyAlignment="1" applyProtection="1">
      <alignment horizontal="center" vertical="center" wrapText="1"/>
      <protection hidden="1"/>
    </xf>
    <xf numFmtId="0" fontId="66" fillId="10" borderId="11" xfId="0" applyFont="1" applyFill="1" applyBorder="1" applyAlignment="1">
      <alignment horizontal="left" vertical="center" wrapText="1"/>
    </xf>
    <xf numFmtId="0" fontId="66" fillId="10" borderId="14" xfId="0" applyFont="1" applyFill="1" applyBorder="1" applyAlignment="1">
      <alignment horizontal="left" vertical="center" wrapText="1"/>
    </xf>
    <xf numFmtId="0" fontId="66" fillId="10" borderId="12" xfId="0" applyFont="1" applyFill="1" applyBorder="1" applyAlignment="1">
      <alignment horizontal="left" vertical="center" wrapText="1"/>
    </xf>
    <xf numFmtId="0" fontId="66" fillId="4" borderId="0" xfId="0" applyFont="1" applyFill="1" applyAlignment="1">
      <alignment horizontal="center" vertical="center"/>
    </xf>
    <xf numFmtId="0" fontId="65" fillId="32" borderId="3" xfId="0" applyFont="1" applyFill="1" applyBorder="1" applyAlignment="1">
      <alignment horizontal="left" vertical="center"/>
    </xf>
    <xf numFmtId="0" fontId="65" fillId="32" borderId="1" xfId="0" applyFont="1" applyFill="1" applyBorder="1" applyAlignment="1">
      <alignment horizontal="left" vertical="center"/>
    </xf>
    <xf numFmtId="0" fontId="65" fillId="32" borderId="13" xfId="0" applyFont="1" applyFill="1" applyBorder="1" applyAlignment="1">
      <alignment horizontal="left" vertical="center"/>
    </xf>
    <xf numFmtId="0" fontId="65" fillId="32" borderId="5" xfId="0" applyFont="1" applyFill="1" applyBorder="1" applyAlignment="1">
      <alignment horizontal="left" vertical="center"/>
    </xf>
    <xf numFmtId="0" fontId="65" fillId="32" borderId="6" xfId="0" applyFont="1" applyFill="1" applyBorder="1" applyAlignment="1">
      <alignment horizontal="left" vertical="center"/>
    </xf>
    <xf numFmtId="0" fontId="65" fillId="32" borderId="7" xfId="0" applyFont="1" applyFill="1" applyBorder="1" applyAlignment="1">
      <alignment horizontal="left" vertical="center"/>
    </xf>
    <xf numFmtId="9" fontId="65" fillId="32" borderId="3" xfId="0" applyNumberFormat="1" applyFont="1" applyFill="1" applyBorder="1" applyAlignment="1">
      <alignment horizontal="center" vertical="center"/>
    </xf>
    <xf numFmtId="9" fontId="65" fillId="32" borderId="13" xfId="0" applyNumberFormat="1" applyFont="1" applyFill="1" applyBorder="1" applyAlignment="1">
      <alignment horizontal="center" vertical="center"/>
    </xf>
    <xf numFmtId="9" fontId="65" fillId="32" borderId="5" xfId="0" applyNumberFormat="1" applyFont="1" applyFill="1" applyBorder="1" applyAlignment="1">
      <alignment horizontal="center" vertical="center"/>
    </xf>
    <xf numFmtId="9" fontId="65" fillId="32" borderId="7" xfId="0" applyNumberFormat="1" applyFont="1" applyFill="1" applyBorder="1" applyAlignment="1">
      <alignment horizontal="center" vertical="center"/>
    </xf>
    <xf numFmtId="0" fontId="65" fillId="32" borderId="3" xfId="0" applyFont="1" applyFill="1" applyBorder="1" applyAlignment="1" applyProtection="1">
      <alignment horizontal="left" vertical="center"/>
      <protection hidden="1"/>
    </xf>
    <xf numFmtId="0" fontId="65" fillId="32" borderId="1" xfId="0" applyFont="1" applyFill="1" applyBorder="1" applyAlignment="1" applyProtection="1">
      <alignment horizontal="left" vertical="center"/>
      <protection hidden="1"/>
    </xf>
    <xf numFmtId="0" fontId="65" fillId="32" borderId="13" xfId="0" applyFont="1" applyFill="1" applyBorder="1" applyAlignment="1" applyProtection="1">
      <alignment horizontal="left" vertical="center"/>
      <protection hidden="1"/>
    </xf>
    <xf numFmtId="0" fontId="65" fillId="32" borderId="4" xfId="0" applyFont="1" applyFill="1" applyBorder="1" applyAlignment="1" applyProtection="1">
      <alignment horizontal="left" vertical="center"/>
      <protection hidden="1"/>
    </xf>
    <xf numFmtId="0" fontId="65" fillId="32" borderId="0" xfId="0" applyFont="1" applyFill="1" applyAlignment="1" applyProtection="1">
      <alignment horizontal="left" vertical="center"/>
      <protection hidden="1"/>
    </xf>
    <xf numFmtId="0" fontId="65" fillId="32" borderId="31" xfId="0" applyFont="1" applyFill="1" applyBorder="1" applyAlignment="1" applyProtection="1">
      <alignment horizontal="left" vertical="center"/>
      <protection hidden="1"/>
    </xf>
    <xf numFmtId="0" fontId="65" fillId="32" borderId="5" xfId="0" applyFont="1" applyFill="1" applyBorder="1" applyAlignment="1" applyProtection="1">
      <alignment horizontal="left" vertical="center"/>
      <protection hidden="1"/>
    </xf>
    <xf numFmtId="0" fontId="65" fillId="32" borderId="6" xfId="0" applyFont="1" applyFill="1" applyBorder="1" applyAlignment="1" applyProtection="1">
      <alignment horizontal="left" vertical="center"/>
      <protection hidden="1"/>
    </xf>
    <xf numFmtId="0" fontId="65" fillId="32" borderId="7" xfId="0" applyFont="1" applyFill="1" applyBorder="1" applyAlignment="1" applyProtection="1">
      <alignment horizontal="left" vertical="center"/>
      <protection hidden="1"/>
    </xf>
    <xf numFmtId="9" fontId="65" fillId="32" borderId="3" xfId="0" applyNumberFormat="1" applyFont="1" applyFill="1" applyBorder="1" applyAlignment="1" applyProtection="1">
      <alignment horizontal="center" vertical="center"/>
      <protection hidden="1"/>
    </xf>
    <xf numFmtId="9" fontId="65" fillId="32" borderId="13" xfId="0" applyNumberFormat="1" applyFont="1" applyFill="1" applyBorder="1" applyAlignment="1" applyProtection="1">
      <alignment horizontal="center" vertical="center"/>
      <protection hidden="1"/>
    </xf>
    <xf numFmtId="9" fontId="65" fillId="32" borderId="4" xfId="0" applyNumberFormat="1" applyFont="1" applyFill="1" applyBorder="1" applyAlignment="1" applyProtection="1">
      <alignment horizontal="center" vertical="center"/>
      <protection hidden="1"/>
    </xf>
    <xf numFmtId="9" fontId="65" fillId="32" borderId="31" xfId="0" applyNumberFormat="1" applyFont="1" applyFill="1" applyBorder="1" applyAlignment="1" applyProtection="1">
      <alignment horizontal="center" vertical="center"/>
      <protection hidden="1"/>
    </xf>
    <xf numFmtId="9" fontId="65" fillId="32" borderId="5" xfId="0" applyNumberFormat="1" applyFont="1" applyFill="1" applyBorder="1" applyAlignment="1" applyProtection="1">
      <alignment horizontal="center" vertical="center"/>
      <protection hidden="1"/>
    </xf>
    <xf numFmtId="9" fontId="65" fillId="32" borderId="7" xfId="0" applyNumberFormat="1" applyFont="1" applyFill="1" applyBorder="1" applyAlignment="1" applyProtection="1">
      <alignment horizontal="center" vertical="center"/>
      <protection hidden="1"/>
    </xf>
    <xf numFmtId="9" fontId="65" fillId="32" borderId="11" xfId="0" applyNumberFormat="1" applyFont="1" applyFill="1" applyBorder="1" applyAlignment="1" applyProtection="1">
      <alignment horizontal="center" vertical="center"/>
      <protection hidden="1"/>
    </xf>
    <xf numFmtId="9" fontId="65" fillId="32" borderId="14" xfId="0" applyNumberFormat="1" applyFont="1" applyFill="1" applyBorder="1" applyAlignment="1" applyProtection="1">
      <alignment horizontal="center" vertical="center"/>
      <protection hidden="1"/>
    </xf>
    <xf numFmtId="0" fontId="67" fillId="4" borderId="1" xfId="0" applyFont="1" applyFill="1" applyBorder="1" applyAlignment="1">
      <alignment horizontal="center" vertical="center"/>
    </xf>
    <xf numFmtId="0" fontId="65" fillId="15" borderId="2" xfId="2" applyFont="1" applyFill="1" applyBorder="1" applyAlignment="1" applyProtection="1">
      <alignment horizontal="left" vertical="center" wrapText="1"/>
      <protection hidden="1"/>
    </xf>
    <xf numFmtId="0" fontId="66" fillId="15" borderId="2" xfId="0" applyFont="1" applyFill="1" applyBorder="1" applyAlignment="1" applyProtection="1">
      <alignment horizontal="left" vertical="center"/>
      <protection hidden="1"/>
    </xf>
    <xf numFmtId="0" fontId="65" fillId="15" borderId="2" xfId="2" applyFont="1" applyFill="1" applyBorder="1" applyAlignment="1" applyProtection="1">
      <alignment vertical="center" wrapText="1"/>
      <protection hidden="1"/>
    </xf>
    <xf numFmtId="0" fontId="66" fillId="15" borderId="11" xfId="0" applyFont="1" applyFill="1" applyBorder="1" applyAlignment="1" applyProtection="1">
      <alignment horizontal="left" vertical="center"/>
      <protection hidden="1"/>
    </xf>
    <xf numFmtId="0" fontId="66" fillId="15" borderId="14" xfId="0" applyFont="1" applyFill="1" applyBorder="1" applyAlignment="1" applyProtection="1">
      <alignment horizontal="left" vertical="center"/>
      <protection hidden="1"/>
    </xf>
    <xf numFmtId="0" fontId="66" fillId="15" borderId="12" xfId="0" applyFont="1" applyFill="1" applyBorder="1" applyAlignment="1" applyProtection="1">
      <alignment horizontal="left" vertical="center"/>
      <protection hidden="1"/>
    </xf>
    <xf numFmtId="0" fontId="78" fillId="15" borderId="2" xfId="0" applyFont="1" applyFill="1" applyBorder="1" applyAlignment="1">
      <alignment horizontal="center" vertical="center" wrapText="1"/>
    </xf>
    <xf numFmtId="0" fontId="66" fillId="40" borderId="2" xfId="1" applyFont="1" applyFill="1" applyBorder="1" applyAlignment="1">
      <alignment horizontal="center"/>
    </xf>
    <xf numFmtId="0" fontId="65" fillId="17" borderId="11" xfId="0" applyFont="1" applyFill="1" applyBorder="1" applyAlignment="1">
      <alignment horizontal="center" vertical="center" wrapText="1"/>
    </xf>
    <xf numFmtId="0" fontId="65" fillId="17" borderId="14" xfId="0" applyFont="1" applyFill="1" applyBorder="1" applyAlignment="1">
      <alignment horizontal="center" vertical="center" wrapText="1"/>
    </xf>
    <xf numFmtId="0" fontId="65" fillId="17" borderId="12" xfId="0" applyFont="1" applyFill="1" applyBorder="1" applyAlignment="1">
      <alignment horizontal="center" vertical="center" wrapText="1"/>
    </xf>
    <xf numFmtId="0" fontId="65" fillId="15" borderId="2" xfId="2" applyFont="1" applyFill="1" applyBorder="1" applyAlignment="1" applyProtection="1">
      <alignment horizontal="left" vertical="center"/>
      <protection hidden="1"/>
    </xf>
    <xf numFmtId="165" fontId="66" fillId="15" borderId="2" xfId="0" applyNumberFormat="1" applyFont="1" applyFill="1" applyBorder="1" applyAlignment="1" applyProtection="1">
      <alignment horizontal="left" vertical="center"/>
      <protection hidden="1"/>
    </xf>
    <xf numFmtId="0" fontId="66" fillId="4" borderId="0" xfId="0" applyFont="1" applyFill="1" applyAlignment="1" applyProtection="1">
      <alignment horizontal="left" vertical="center"/>
      <protection locked="0"/>
    </xf>
    <xf numFmtId="0" fontId="65" fillId="4" borderId="42" xfId="0" applyFont="1" applyFill="1" applyBorder="1" applyAlignment="1">
      <alignment horizontal="left" vertical="center"/>
    </xf>
    <xf numFmtId="0" fontId="65" fillId="4" borderId="0" xfId="0" applyFont="1" applyFill="1" applyAlignment="1">
      <alignment horizontal="left" vertical="center"/>
    </xf>
    <xf numFmtId="0" fontId="66" fillId="4" borderId="55" xfId="0" applyFont="1" applyFill="1" applyBorder="1" applyAlignment="1">
      <alignment horizontal="center" vertical="center"/>
    </xf>
    <xf numFmtId="0" fontId="66" fillId="4" borderId="6" xfId="0" applyFont="1" applyFill="1" applyBorder="1" applyAlignment="1">
      <alignment horizontal="center" vertical="center"/>
    </xf>
    <xf numFmtId="0" fontId="66" fillId="4" borderId="61" xfId="0" applyFont="1" applyFill="1" applyBorder="1" applyAlignment="1">
      <alignment horizontal="center" vertical="center"/>
    </xf>
    <xf numFmtId="0" fontId="66" fillId="4" borderId="33" xfId="0" applyFont="1" applyFill="1" applyBorder="1" applyAlignment="1" applyProtection="1">
      <alignment horizontal="center" vertical="center"/>
      <protection locked="0"/>
    </xf>
    <xf numFmtId="0" fontId="66" fillId="4" borderId="14" xfId="0" applyFont="1" applyFill="1" applyBorder="1" applyAlignment="1" applyProtection="1">
      <alignment horizontal="center" vertical="center"/>
      <protection locked="0"/>
    </xf>
    <xf numFmtId="0" fontId="66" fillId="4" borderId="56" xfId="0" applyFont="1" applyFill="1" applyBorder="1" applyAlignment="1" applyProtection="1">
      <alignment horizontal="center" vertical="center"/>
      <protection locked="0"/>
    </xf>
    <xf numFmtId="0" fontId="65" fillId="4" borderId="0" xfId="0" applyFont="1" applyFill="1" applyAlignment="1">
      <alignment horizontal="center" vertical="center"/>
    </xf>
    <xf numFmtId="0" fontId="66" fillId="4" borderId="79" xfId="0" applyFont="1" applyFill="1" applyBorder="1" applyAlignment="1" applyProtection="1">
      <alignment horizontal="center" vertical="center"/>
      <protection locked="0"/>
    </xf>
    <xf numFmtId="0" fontId="66" fillId="4" borderId="52" xfId="0" applyFont="1" applyFill="1" applyBorder="1" applyAlignment="1" applyProtection="1">
      <alignment horizontal="center" vertical="center"/>
      <protection locked="0"/>
    </xf>
    <xf numFmtId="0" fontId="66" fillId="4" borderId="57" xfId="0" applyFont="1" applyFill="1" applyBorder="1" applyAlignment="1" applyProtection="1">
      <alignment horizontal="center" vertical="center"/>
      <protection locked="0"/>
    </xf>
    <xf numFmtId="166" fontId="28" fillId="0" borderId="40" xfId="0" applyNumberFormat="1" applyFont="1" applyBorder="1" applyAlignment="1" applyProtection="1">
      <alignment horizontal="left"/>
      <protection locked="0"/>
    </xf>
    <xf numFmtId="0" fontId="65" fillId="4" borderId="0" xfId="0" applyFont="1" applyFill="1" applyAlignment="1" applyProtection="1">
      <alignment horizontal="left" vertical="center"/>
      <protection locked="0"/>
    </xf>
    <xf numFmtId="0" fontId="65" fillId="33" borderId="11" xfId="0" applyFont="1" applyFill="1" applyBorder="1" applyAlignment="1">
      <alignment horizontal="left" vertical="center"/>
    </xf>
    <xf numFmtId="0" fontId="65" fillId="33" borderId="14" xfId="0" applyFont="1" applyFill="1" applyBorder="1" applyAlignment="1">
      <alignment horizontal="left" vertical="center"/>
    </xf>
    <xf numFmtId="0" fontId="65" fillId="33" borderId="12" xfId="0" applyFont="1" applyFill="1" applyBorder="1" applyAlignment="1">
      <alignment horizontal="left" vertical="center"/>
    </xf>
    <xf numFmtId="10" fontId="66" fillId="33" borderId="11" xfId="15" applyNumberFormat="1" applyFont="1" applyFill="1" applyBorder="1" applyAlignment="1" applyProtection="1">
      <alignment horizontal="center" vertical="center" wrapText="1"/>
      <protection hidden="1"/>
    </xf>
    <xf numFmtId="10" fontId="66" fillId="33" borderId="12" xfId="15" applyNumberFormat="1" applyFont="1" applyFill="1" applyBorder="1" applyAlignment="1" applyProtection="1">
      <alignment horizontal="center" vertical="center" wrapText="1"/>
      <protection hidden="1"/>
    </xf>
    <xf numFmtId="0" fontId="65" fillId="4" borderId="47" xfId="0" applyFont="1" applyFill="1" applyBorder="1" applyAlignment="1">
      <alignment horizontal="left" vertical="center"/>
    </xf>
    <xf numFmtId="0" fontId="65" fillId="4" borderId="52" xfId="0" applyFont="1" applyFill="1" applyBorder="1" applyAlignment="1">
      <alignment horizontal="left" vertical="center"/>
    </xf>
    <xf numFmtId="0" fontId="65" fillId="4" borderId="32" xfId="0" applyFont="1" applyFill="1" applyBorder="1" applyAlignment="1">
      <alignment horizontal="left" vertical="center"/>
    </xf>
    <xf numFmtId="10" fontId="70" fillId="4" borderId="47" xfId="0" applyNumberFormat="1" applyFont="1" applyFill="1" applyBorder="1" applyAlignment="1" applyProtection="1">
      <alignment horizontal="center" vertical="center" wrapText="1"/>
      <protection hidden="1"/>
    </xf>
    <xf numFmtId="10" fontId="70" fillId="4" borderId="32" xfId="0" applyNumberFormat="1" applyFont="1" applyFill="1" applyBorder="1" applyAlignment="1" applyProtection="1">
      <alignment horizontal="center" vertical="center" wrapText="1"/>
      <protection hidden="1"/>
    </xf>
    <xf numFmtId="10" fontId="66" fillId="33" borderId="11" xfId="10" applyNumberFormat="1" applyFont="1" applyFill="1" applyBorder="1" applyAlignment="1" applyProtection="1">
      <alignment horizontal="center" vertical="center" wrapText="1"/>
      <protection hidden="1"/>
    </xf>
    <xf numFmtId="10" fontId="66" fillId="33" borderId="12" xfId="10" applyNumberFormat="1" applyFont="1" applyFill="1" applyBorder="1" applyAlignment="1" applyProtection="1">
      <alignment horizontal="center" vertical="center" wrapText="1"/>
      <protection hidden="1"/>
    </xf>
    <xf numFmtId="0" fontId="28" fillId="14" borderId="42" xfId="0" applyFont="1" applyFill="1" applyBorder="1" applyAlignment="1">
      <alignment horizontal="center" wrapText="1"/>
    </xf>
    <xf numFmtId="0" fontId="28" fillId="14" borderId="0" xfId="0" applyFont="1" applyFill="1" applyAlignment="1">
      <alignment horizontal="center" wrapText="1"/>
    </xf>
    <xf numFmtId="0" fontId="49" fillId="14" borderId="69" xfId="16" applyFont="1" applyFill="1" applyBorder="1" applyAlignment="1">
      <alignment horizontal="center" vertical="center" wrapText="1"/>
    </xf>
    <xf numFmtId="0" fontId="49" fillId="14" borderId="2" xfId="16" applyFont="1" applyFill="1" applyBorder="1" applyAlignment="1">
      <alignment horizontal="center" vertical="center" wrapText="1"/>
    </xf>
    <xf numFmtId="0" fontId="54" fillId="14" borderId="2" xfId="16" applyFont="1" applyFill="1" applyBorder="1" applyAlignment="1">
      <alignment horizontal="center" vertical="center" wrapText="1"/>
    </xf>
    <xf numFmtId="0" fontId="49" fillId="24" borderId="69" xfId="16" applyFont="1" applyFill="1" applyBorder="1" applyAlignment="1">
      <alignment horizontal="center" vertical="center" wrapText="1"/>
    </xf>
    <xf numFmtId="0" fontId="28" fillId="17" borderId="15" xfId="8" applyFont="1" applyFill="1" applyBorder="1" applyAlignment="1">
      <alignment horizontal="center" vertical="center" wrapText="1"/>
    </xf>
    <xf numFmtId="0" fontId="28" fillId="17" borderId="16" xfId="8" applyFont="1" applyFill="1" applyBorder="1" applyAlignment="1">
      <alignment horizontal="center" vertical="center" wrapText="1"/>
    </xf>
    <xf numFmtId="0" fontId="28" fillId="17" borderId="17" xfId="8" applyFont="1" applyFill="1" applyBorder="1" applyAlignment="1">
      <alignment horizontal="center" vertical="center" wrapText="1"/>
    </xf>
    <xf numFmtId="0" fontId="28" fillId="14" borderId="17" xfId="0" applyFont="1" applyFill="1" applyBorder="1" applyAlignment="1">
      <alignment horizontal="center"/>
    </xf>
    <xf numFmtId="0" fontId="29" fillId="16" borderId="87" xfId="12" applyFont="1" applyFill="1" applyBorder="1" applyAlignment="1">
      <alignment horizontal="center" vertical="center"/>
    </xf>
    <xf numFmtId="0" fontId="29" fillId="16" borderId="88" xfId="12" applyFont="1" applyFill="1" applyBorder="1" applyAlignment="1">
      <alignment horizontal="center" vertical="center"/>
    </xf>
    <xf numFmtId="0" fontId="49" fillId="14" borderId="70" xfId="16" applyFont="1" applyFill="1" applyBorder="1" applyAlignment="1">
      <alignment horizontal="center" vertical="center" wrapText="1"/>
    </xf>
    <xf numFmtId="0" fontId="49" fillId="14" borderId="9" xfId="16" applyFont="1" applyFill="1" applyBorder="1" applyAlignment="1">
      <alignment horizontal="center" vertical="center" wrapText="1"/>
    </xf>
    <xf numFmtId="0" fontId="54" fillId="14" borderId="9" xfId="16" applyFont="1" applyFill="1" applyBorder="1" applyAlignment="1">
      <alignment horizontal="center" vertical="center" wrapText="1"/>
    </xf>
    <xf numFmtId="0" fontId="49" fillId="25" borderId="69" xfId="16" applyFont="1" applyFill="1" applyBorder="1" applyAlignment="1">
      <alignment horizontal="center" vertical="center" wrapText="1"/>
    </xf>
    <xf numFmtId="0" fontId="49" fillId="4" borderId="2" xfId="16" applyFont="1" applyFill="1" applyBorder="1" applyAlignment="1">
      <alignment horizontal="center" vertical="center" wrapText="1"/>
    </xf>
    <xf numFmtId="0" fontId="54" fillId="4" borderId="2" xfId="16" applyFont="1" applyFill="1" applyBorder="1" applyAlignment="1">
      <alignment horizontal="center" vertical="center" wrapText="1"/>
    </xf>
    <xf numFmtId="0" fontId="49" fillId="26" borderId="69" xfId="16" applyFont="1" applyFill="1" applyBorder="1" applyAlignment="1">
      <alignment horizontal="center" vertical="center" wrapText="1"/>
    </xf>
    <xf numFmtId="0" fontId="49" fillId="26" borderId="70" xfId="16" applyFont="1" applyFill="1" applyBorder="1" applyAlignment="1">
      <alignment horizontal="center" vertical="center" wrapText="1"/>
    </xf>
    <xf numFmtId="0" fontId="28" fillId="40" borderId="2" xfId="8" applyFont="1" applyFill="1" applyBorder="1" applyAlignment="1" applyProtection="1">
      <alignment horizontal="center" vertical="center" wrapText="1"/>
      <protection locked="0"/>
    </xf>
    <xf numFmtId="0" fontId="49" fillId="0" borderId="69" xfId="16" applyFont="1" applyBorder="1" applyAlignment="1">
      <alignment horizontal="center" vertical="center" wrapText="1"/>
    </xf>
    <xf numFmtId="0" fontId="52" fillId="23" borderId="14" xfId="16" applyFont="1" applyFill="1" applyBorder="1" applyAlignment="1">
      <alignment horizontal="center" vertical="center"/>
    </xf>
    <xf numFmtId="0" fontId="52" fillId="23" borderId="12" xfId="16" applyFont="1" applyFill="1" applyBorder="1" applyAlignment="1">
      <alignment horizontal="center" vertical="center"/>
    </xf>
    <xf numFmtId="0" fontId="52" fillId="23" borderId="11" xfId="16" applyFont="1" applyFill="1" applyBorder="1" applyAlignment="1">
      <alignment horizontal="center" vertical="center"/>
    </xf>
    <xf numFmtId="0" fontId="28" fillId="17" borderId="2" xfId="8" applyFont="1" applyFill="1" applyBorder="1" applyAlignment="1">
      <alignment horizontal="center" vertical="center" wrapText="1"/>
    </xf>
  </cellXfs>
  <cellStyles count="20">
    <cellStyle name="Hipervínculo 2" xfId="13" xr:uid="{00000000-0005-0000-0000-000000000000}"/>
    <cellStyle name="Normal" xfId="0" builtinId="0"/>
    <cellStyle name="Normal 2" xfId="1" xr:uid="{00000000-0005-0000-0000-000002000000}"/>
    <cellStyle name="Normal 2 2" xfId="5" xr:uid="{00000000-0005-0000-0000-000003000000}"/>
    <cellStyle name="Normal 2 3" xfId="7" xr:uid="{00000000-0005-0000-0000-000004000000}"/>
    <cellStyle name="Normal 2 3 2" xfId="9" xr:uid="{00000000-0005-0000-0000-000005000000}"/>
    <cellStyle name="Normal 2 3 2 2" xfId="14" xr:uid="{00000000-0005-0000-0000-000006000000}"/>
    <cellStyle name="Normal 2 3 3" xfId="12" xr:uid="{00000000-0005-0000-0000-000007000000}"/>
    <cellStyle name="Normal 2 3 3 2" xfId="18" xr:uid="{00000000-0005-0000-0000-000008000000}"/>
    <cellStyle name="Normal 3" xfId="2" xr:uid="{00000000-0005-0000-0000-000009000000}"/>
    <cellStyle name="Normal 3 2" xfId="6" xr:uid="{00000000-0005-0000-0000-00000A000000}"/>
    <cellStyle name="Normal 3 3" xfId="8" xr:uid="{00000000-0005-0000-0000-00000B000000}"/>
    <cellStyle name="Normal 3 4" xfId="11" xr:uid="{00000000-0005-0000-0000-00000C000000}"/>
    <cellStyle name="Normal 3 5" xfId="16" xr:uid="{00000000-0005-0000-0000-00000D000000}"/>
    <cellStyle name="Normal 3 5 2" xfId="19" xr:uid="{00000000-0005-0000-0000-00000E000000}"/>
    <cellStyle name="Normal 4" xfId="3" xr:uid="{00000000-0005-0000-0000-00000F000000}"/>
    <cellStyle name="Normal_formato base" xfId="17" xr:uid="{00000000-0005-0000-0000-000010000000}"/>
    <cellStyle name="Porcentaje" xfId="15" builtinId="5"/>
    <cellStyle name="Porcentaje 2" xfId="4" xr:uid="{00000000-0005-0000-0000-000012000000}"/>
    <cellStyle name="Porcentaje 2 2" xfId="10" xr:uid="{00000000-0005-0000-0000-000013000000}"/>
  </cellStyles>
  <dxfs count="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9" defaultPivotStyle="PivotStyleLight16"/>
  <colors>
    <mruColors>
      <color rgb="FFFF0000"/>
      <color rgb="FFFF5050"/>
      <color rgb="FFFFFFCC"/>
      <color rgb="FF006699"/>
      <color rgb="FF3366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Q$62"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fmlaLink="$Q$76" noThreeD="1"/>
</file>

<file path=xl/ctrlProps/ctrlProp103.xml><?xml version="1.0" encoding="utf-8"?>
<formControlPr xmlns="http://schemas.microsoft.com/office/spreadsheetml/2009/9/main" objectType="Radio" noThreeD="1"/>
</file>

<file path=xl/ctrlProps/ctrlProp104.xml><?xml version="1.0" encoding="utf-8"?>
<formControlPr xmlns="http://schemas.microsoft.com/office/spreadsheetml/2009/9/main" objectType="Radio"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Q$77"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Radio"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noThreeD="1"/>
</file>

<file path=xl/ctrlProps/ctrlProp110.xml><?xml version="1.0" encoding="utf-8"?>
<formControlPr xmlns="http://schemas.microsoft.com/office/spreadsheetml/2009/9/main" objectType="Radio" firstButton="1" fmlaLink="$Q$78"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noThreeD="1"/>
</file>

<file path=xl/ctrlProps/ctrlProp113.xml><?xml version="1.0" encoding="utf-8"?>
<formControlPr xmlns="http://schemas.microsoft.com/office/spreadsheetml/2009/9/main" objectType="Radio" firstButton="1" fmlaLink="$Q$88" noThreeD="1"/>
</file>

<file path=xl/ctrlProps/ctrlProp114.xml><?xml version="1.0" encoding="utf-8"?>
<formControlPr xmlns="http://schemas.microsoft.com/office/spreadsheetml/2009/9/main" objectType="Radio"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Radio" firstButton="1" fmlaLink="$Q$89" noThreeD="1"/>
</file>

<file path=xl/ctrlProps/ctrlProp117.xml><?xml version="1.0" encoding="utf-8"?>
<formControlPr xmlns="http://schemas.microsoft.com/office/spreadsheetml/2009/9/main" objectType="Radio" noThreeD="1"/>
</file>

<file path=xl/ctrlProps/ctrlProp118.xml><?xml version="1.0" encoding="utf-8"?>
<formControlPr xmlns="http://schemas.microsoft.com/office/spreadsheetml/2009/9/main" objectType="Radio" noThreeD="1"/>
</file>

<file path=xl/ctrlProps/ctrlProp119.xml><?xml version="1.0" encoding="utf-8"?>
<formControlPr xmlns="http://schemas.microsoft.com/office/spreadsheetml/2009/9/main" objectType="Radio" firstButton="1" fmlaLink="$Q$90"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noThreeD="1"/>
</file>

<file path=xl/ctrlProps/ctrlProp121.xml><?xml version="1.0" encoding="utf-8"?>
<formControlPr xmlns="http://schemas.microsoft.com/office/spreadsheetml/2009/9/main" objectType="Radio"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Q$47" noThreeD="1"/>
</file>

<file path=xl/ctrlProps/ctrlProp128.xml><?xml version="1.0" encoding="utf-8"?>
<formControlPr xmlns="http://schemas.microsoft.com/office/spreadsheetml/2009/9/main" objectType="Radio" noThreeD="1"/>
</file>

<file path=xl/ctrlProps/ctrlProp129.xml><?xml version="1.0" encoding="utf-8"?>
<formControlPr xmlns="http://schemas.microsoft.com/office/spreadsheetml/2009/9/main" objectType="Radio" noThreeD="1"/>
</file>

<file path=xl/ctrlProps/ctrlProp13.xml><?xml version="1.0" encoding="utf-8"?>
<formControlPr xmlns="http://schemas.microsoft.com/office/spreadsheetml/2009/9/main" objectType="Radio" firstButton="1" fmlaLink="$Q$64" noThreeD="1"/>
</file>

<file path=xl/ctrlProps/ctrlProp130.xml><?xml version="1.0" encoding="utf-8"?>
<formControlPr xmlns="http://schemas.microsoft.com/office/spreadsheetml/2009/9/main" objectType="Radio" firstButton="1" fmlaLink="$Q$48" noThreeD="1"/>
</file>

<file path=xl/ctrlProps/ctrlProp131.xml><?xml version="1.0" encoding="utf-8"?>
<formControlPr xmlns="http://schemas.microsoft.com/office/spreadsheetml/2009/9/main" objectType="Radio" noThreeD="1"/>
</file>

<file path=xl/ctrlProps/ctrlProp132.xml><?xml version="1.0" encoding="utf-8"?>
<formControlPr xmlns="http://schemas.microsoft.com/office/spreadsheetml/2009/9/main" objectType="Radio" noThreeD="1"/>
</file>

<file path=xl/ctrlProps/ctrlProp133.xml><?xml version="1.0" encoding="utf-8"?>
<formControlPr xmlns="http://schemas.microsoft.com/office/spreadsheetml/2009/9/main" objectType="Radio" firstButton="1" fmlaLink="$Q$49" noThreeD="1"/>
</file>

<file path=xl/ctrlProps/ctrlProp134.xml><?xml version="1.0" encoding="utf-8"?>
<formControlPr xmlns="http://schemas.microsoft.com/office/spreadsheetml/2009/9/main" objectType="Radio" noThreeD="1"/>
</file>

<file path=xl/ctrlProps/ctrlProp135.xml><?xml version="1.0" encoding="utf-8"?>
<formControlPr xmlns="http://schemas.microsoft.com/office/spreadsheetml/2009/9/main" objectType="Radio" noThreeD="1"/>
</file>

<file path=xl/ctrlProps/ctrlProp136.xml><?xml version="1.0" encoding="utf-8"?>
<formControlPr xmlns="http://schemas.microsoft.com/office/spreadsheetml/2009/9/main" objectType="Radio" firstButton="1" fmlaLink="$Q$50" noThreeD="1"/>
</file>

<file path=xl/ctrlProps/ctrlProp137.xml><?xml version="1.0" encoding="utf-8"?>
<formControlPr xmlns="http://schemas.microsoft.com/office/spreadsheetml/2009/9/main" objectType="Radio" noThreeD="1"/>
</file>

<file path=xl/ctrlProps/ctrlProp138.xml><?xml version="1.0" encoding="utf-8"?>
<formControlPr xmlns="http://schemas.microsoft.com/office/spreadsheetml/2009/9/main" objectType="Radio" noThreeD="1"/>
</file>

<file path=xl/ctrlProps/ctrlProp139.xml><?xml version="1.0" encoding="utf-8"?>
<formControlPr xmlns="http://schemas.microsoft.com/office/spreadsheetml/2009/9/main" objectType="Radio" firstButton="1" fmlaLink="$Q$51" noThreeD="1"/>
</file>

<file path=xl/ctrlProps/ctrlProp14.xml><?xml version="1.0" encoding="utf-8"?>
<formControlPr xmlns="http://schemas.microsoft.com/office/spreadsheetml/2009/9/main" objectType="Radio" noThreeD="1"/>
</file>

<file path=xl/ctrlProps/ctrlProp140.xml><?xml version="1.0" encoding="utf-8"?>
<formControlPr xmlns="http://schemas.microsoft.com/office/spreadsheetml/2009/9/main" objectType="Radio" noThreeD="1"/>
</file>

<file path=xl/ctrlProps/ctrlProp141.xml><?xml version="1.0" encoding="utf-8"?>
<formControlPr xmlns="http://schemas.microsoft.com/office/spreadsheetml/2009/9/main" objectType="Radio" noThreeD="1"/>
</file>

<file path=xl/ctrlProps/ctrlProp142.xml><?xml version="1.0" encoding="utf-8"?>
<formControlPr xmlns="http://schemas.microsoft.com/office/spreadsheetml/2009/9/main" objectType="Radio" firstButton="1" fmlaLink="$Q$52" noThreeD="1"/>
</file>

<file path=xl/ctrlProps/ctrlProp143.xml><?xml version="1.0" encoding="utf-8"?>
<formControlPr xmlns="http://schemas.microsoft.com/office/spreadsheetml/2009/9/main" objectType="Radio" noThreeD="1"/>
</file>

<file path=xl/ctrlProps/ctrlProp144.xml><?xml version="1.0" encoding="utf-8"?>
<formControlPr xmlns="http://schemas.microsoft.com/office/spreadsheetml/2009/9/main" objectType="Radio" noThreeD="1"/>
</file>

<file path=xl/ctrlProps/ctrlProp145.xml><?xml version="1.0" encoding="utf-8"?>
<formControlPr xmlns="http://schemas.microsoft.com/office/spreadsheetml/2009/9/main" objectType="Radio" firstButton="1" fmlaLink="$Q$63" noThreeD="1"/>
</file>

<file path=xl/ctrlProps/ctrlProp146.xml><?xml version="1.0" encoding="utf-8"?>
<formControlPr xmlns="http://schemas.microsoft.com/office/spreadsheetml/2009/9/main" objectType="Radio" noThreeD="1"/>
</file>

<file path=xl/ctrlProps/ctrlProp147.xml><?xml version="1.0" encoding="utf-8"?>
<formControlPr xmlns="http://schemas.microsoft.com/office/spreadsheetml/2009/9/main" objectType="Radio" noThreeD="1"/>
</file>

<file path=xl/ctrlProps/ctrlProp148.xml><?xml version="1.0" encoding="utf-8"?>
<formControlPr xmlns="http://schemas.microsoft.com/office/spreadsheetml/2009/9/main" objectType="Radio" firstButton="1" fmlaLink="$Q$64" noThreeD="1"/>
</file>

<file path=xl/ctrlProps/ctrlProp149.xml><?xml version="1.0" encoding="utf-8"?>
<formControlPr xmlns="http://schemas.microsoft.com/office/spreadsheetml/2009/9/main" objectType="Radio" noThreeD="1"/>
</file>

<file path=xl/ctrlProps/ctrlProp15.xml><?xml version="1.0" encoding="utf-8"?>
<formControlPr xmlns="http://schemas.microsoft.com/office/spreadsheetml/2009/9/main" objectType="Radio" noThreeD="1"/>
</file>

<file path=xl/ctrlProps/ctrlProp150.xml><?xml version="1.0" encoding="utf-8"?>
<formControlPr xmlns="http://schemas.microsoft.com/office/spreadsheetml/2009/9/main" objectType="Radio" noThreeD="1"/>
</file>

<file path=xl/ctrlProps/ctrlProp151.xml><?xml version="1.0" encoding="utf-8"?>
<formControlPr xmlns="http://schemas.microsoft.com/office/spreadsheetml/2009/9/main" objectType="Radio" firstButton="1" fmlaLink="$Q$46" noThreeD="1"/>
</file>

<file path=xl/ctrlProps/ctrlProp152.xml><?xml version="1.0" encoding="utf-8"?>
<formControlPr xmlns="http://schemas.microsoft.com/office/spreadsheetml/2009/9/main" objectType="Radio" noThreeD="1"/>
</file>

<file path=xl/ctrlProps/ctrlProp153.xml><?xml version="1.0" encoding="utf-8"?>
<formControlPr xmlns="http://schemas.microsoft.com/office/spreadsheetml/2009/9/main" objectType="Radio"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Q$65" noThreeD="1"/>
</file>

<file path=xl/ctrlProps/ctrlProp156.xml><?xml version="1.0" encoding="utf-8"?>
<formControlPr xmlns="http://schemas.microsoft.com/office/spreadsheetml/2009/9/main" objectType="Radio" noThreeD="1"/>
</file>

<file path=xl/ctrlProps/ctrlProp157.xml><?xml version="1.0" encoding="utf-8"?>
<formControlPr xmlns="http://schemas.microsoft.com/office/spreadsheetml/2009/9/main" objectType="Radio"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Q$53" noThreeD="1"/>
</file>

<file path=xl/ctrlProps/ctrlProp167.xml><?xml version="1.0" encoding="utf-8"?>
<formControlPr xmlns="http://schemas.microsoft.com/office/spreadsheetml/2009/9/main" objectType="Radio" noThreeD="1"/>
</file>

<file path=xl/ctrlProps/ctrlProp168.xml><?xml version="1.0" encoding="utf-8"?>
<formControlPr xmlns="http://schemas.microsoft.com/office/spreadsheetml/2009/9/main" objectType="Radio"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noThreeD="1"/>
</file>

<file path=xl/ctrlProps/ctrlProp170.xml><?xml version="1.0" encoding="utf-8"?>
<formControlPr xmlns="http://schemas.microsoft.com/office/spreadsheetml/2009/9/main" objectType="Radio" firstButton="1" fmlaLink="$Q$54" noThreeD="1"/>
</file>

<file path=xl/ctrlProps/ctrlProp171.xml><?xml version="1.0" encoding="utf-8"?>
<formControlPr xmlns="http://schemas.microsoft.com/office/spreadsheetml/2009/9/main" objectType="Radio" noThreeD="1"/>
</file>

<file path=xl/ctrlProps/ctrlProp172.xml><?xml version="1.0" encoding="utf-8"?>
<formControlPr xmlns="http://schemas.microsoft.com/office/spreadsheetml/2009/9/main" objectType="Radio"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Q$55" noThreeD="1"/>
</file>

<file path=xl/ctrlProps/ctrlProp175.xml><?xml version="1.0" encoding="utf-8"?>
<formControlPr xmlns="http://schemas.microsoft.com/office/spreadsheetml/2009/9/main" objectType="Radio" noThreeD="1"/>
</file>

<file path=xl/ctrlProps/ctrlProp176.xml><?xml version="1.0" encoding="utf-8"?>
<formControlPr xmlns="http://schemas.microsoft.com/office/spreadsheetml/2009/9/main" objectType="Radio"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fmlaLink="$Q$56" noThreeD="1"/>
</file>

<file path=xl/ctrlProps/ctrlProp179.xml><?xml version="1.0" encoding="utf-8"?>
<formControlPr xmlns="http://schemas.microsoft.com/office/spreadsheetml/2009/9/main" objectType="Radio" noThreeD="1"/>
</file>

<file path=xl/ctrlProps/ctrlProp18.xml><?xml version="1.0" encoding="utf-8"?>
<formControlPr xmlns="http://schemas.microsoft.com/office/spreadsheetml/2009/9/main" objectType="Radio" firstButton="1" fmlaLink="$Q$78" noThreeD="1"/>
</file>

<file path=xl/ctrlProps/ctrlProp180.xml><?xml version="1.0" encoding="utf-8"?>
<formControlPr xmlns="http://schemas.microsoft.com/office/spreadsheetml/2009/9/main" objectType="Radio"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Q$57" noThreeD="1"/>
</file>

<file path=xl/ctrlProps/ctrlProp183.xml><?xml version="1.0" encoding="utf-8"?>
<formControlPr xmlns="http://schemas.microsoft.com/office/spreadsheetml/2009/9/main" objectType="Radio" noThreeD="1"/>
</file>

<file path=xl/ctrlProps/ctrlProp184.xml><?xml version="1.0" encoding="utf-8"?>
<formControlPr xmlns="http://schemas.microsoft.com/office/spreadsheetml/2009/9/main" objectType="Radio"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fmlaLink="$Q$58" noThreeD="1"/>
</file>

<file path=xl/ctrlProps/ctrlProp187.xml><?xml version="1.0" encoding="utf-8"?>
<formControlPr xmlns="http://schemas.microsoft.com/office/spreadsheetml/2009/9/main" objectType="Radio" noThreeD="1"/>
</file>

<file path=xl/ctrlProps/ctrlProp188.xml><?xml version="1.0" encoding="utf-8"?>
<formControlPr xmlns="http://schemas.microsoft.com/office/spreadsheetml/2009/9/main" objectType="Radio"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noThreeD="1"/>
</file>

<file path=xl/ctrlProps/ctrlProp190.xml><?xml version="1.0" encoding="utf-8"?>
<formControlPr xmlns="http://schemas.microsoft.com/office/spreadsheetml/2009/9/main" objectType="Radio" firstButton="1" fmlaLink="$Q$59" noThreeD="1"/>
</file>

<file path=xl/ctrlProps/ctrlProp191.xml><?xml version="1.0" encoding="utf-8"?>
<formControlPr xmlns="http://schemas.microsoft.com/office/spreadsheetml/2009/9/main" objectType="Radio" noThreeD="1"/>
</file>

<file path=xl/ctrlProps/ctrlProp192.xml><?xml version="1.0" encoding="utf-8"?>
<formControlPr xmlns="http://schemas.microsoft.com/office/spreadsheetml/2009/9/main" objectType="Radio"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Q$60" noThreeD="1"/>
</file>

<file path=xl/ctrlProps/ctrlProp195.xml><?xml version="1.0" encoding="utf-8"?>
<formControlPr xmlns="http://schemas.microsoft.com/office/spreadsheetml/2009/9/main" objectType="Radio" noThreeD="1"/>
</file>

<file path=xl/ctrlProps/ctrlProp196.xml><?xml version="1.0" encoding="utf-8"?>
<formControlPr xmlns="http://schemas.microsoft.com/office/spreadsheetml/2009/9/main" objectType="Radio"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Q$61" noThreeD="1"/>
</file>

<file path=xl/ctrlProps/ctrlProp199.xml><?xml version="1.0" encoding="utf-8"?>
<formControlPr xmlns="http://schemas.microsoft.com/office/spreadsheetml/2009/9/main" objectType="Radio"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Radio" noThreeD="1"/>
</file>

<file path=xl/ctrlProps/ctrlProp200.xml><?xml version="1.0" encoding="utf-8"?>
<formControlPr xmlns="http://schemas.microsoft.com/office/spreadsheetml/2009/9/main" objectType="Radio"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Q$62" noThreeD="1"/>
</file>

<file path=xl/ctrlProps/ctrlProp203.xml><?xml version="1.0" encoding="utf-8"?>
<formControlPr xmlns="http://schemas.microsoft.com/office/spreadsheetml/2009/9/main" objectType="Radio" noThreeD="1"/>
</file>

<file path=xl/ctrlProps/ctrlProp204.xml><?xml version="1.0" encoding="utf-8"?>
<formControlPr xmlns="http://schemas.microsoft.com/office/spreadsheetml/2009/9/main" objectType="Radio"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checked="Checked"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Q$79"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Radio" noThreeD="1"/>
</file>

<file path=xl/ctrlProps/ctrlProp28.xml><?xml version="1.0" encoding="utf-8"?>
<formControlPr xmlns="http://schemas.microsoft.com/office/spreadsheetml/2009/9/main" objectType="Radio" checked="Checked"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firstButton="1" fmlaLink="$Q$80"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checked="Checked"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Q$40"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Radio" checked="Checked" noThreeD="1"/>
</file>

<file path=xl/ctrlProps/ctrlProp50.xml><?xml version="1.0" encoding="utf-8"?>
<formControlPr xmlns="http://schemas.microsoft.com/office/spreadsheetml/2009/9/main" objectType="Radio" checked="Checked" noThreeD="1"/>
</file>

<file path=xl/ctrlProps/ctrlProp51.xml><?xml version="1.0" encoding="utf-8"?>
<formControlPr xmlns="http://schemas.microsoft.com/office/spreadsheetml/2009/9/main" objectType="Radio" firstButton="1" fmlaLink="$Q$41"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Radio" noThreeD="1"/>
</file>

<file path=xl/ctrlProps/ctrlProp55.xml><?xml version="1.0" encoding="utf-8"?>
<formControlPr xmlns="http://schemas.microsoft.com/office/spreadsheetml/2009/9/main" objectType="Radio" checked="Checked" noThreeD="1"/>
</file>

<file path=xl/ctrlProps/ctrlProp56.xml><?xml version="1.0" encoding="utf-8"?>
<formControlPr xmlns="http://schemas.microsoft.com/office/spreadsheetml/2009/9/main" objectType="Radio" firstButton="1" fmlaLink="$Q$42"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Radio"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noThreeD="1"/>
</file>

<file path=xl/ctrlProps/ctrlProp61.xml><?xml version="1.0" encoding="utf-8"?>
<formControlPr xmlns="http://schemas.microsoft.com/office/spreadsheetml/2009/9/main" objectType="Radio" firstButton="1" fmlaLink="$Q$43" noThreeD="1"/>
</file>

<file path=xl/ctrlProps/ctrlProp62.xml><?xml version="1.0" encoding="utf-8"?>
<formControlPr xmlns="http://schemas.microsoft.com/office/spreadsheetml/2009/9/main" objectType="Radio" noThreeD="1"/>
</file>

<file path=xl/ctrlProps/ctrlProp63.xml><?xml version="1.0" encoding="utf-8"?>
<formControlPr xmlns="http://schemas.microsoft.com/office/spreadsheetml/2009/9/main" objectType="Radio" noThreeD="1"/>
</file>

<file path=xl/ctrlProps/ctrlProp64.xml><?xml version="1.0" encoding="utf-8"?>
<formControlPr xmlns="http://schemas.microsoft.com/office/spreadsheetml/2009/9/main" objectType="Radio" noThreeD="1"/>
</file>

<file path=xl/ctrlProps/ctrlProp65.xml><?xml version="1.0" encoding="utf-8"?>
<formControlPr xmlns="http://schemas.microsoft.com/office/spreadsheetml/2009/9/main" objectType="Radio" checked="Checked" noThreeD="1"/>
</file>

<file path=xl/ctrlProps/ctrlProp66.xml><?xml version="1.0" encoding="utf-8"?>
<formControlPr xmlns="http://schemas.microsoft.com/office/spreadsheetml/2009/9/main" objectType="Radio" firstButton="1" fmlaLink="$Q$44"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Radio" firstButton="1" fmlaLink="$Q$63" noThreeD="1"/>
</file>

<file path=xl/ctrlProps/ctrlProp70.xml><?xml version="1.0" encoding="utf-8"?>
<formControlPr xmlns="http://schemas.microsoft.com/office/spreadsheetml/2009/9/main" objectType="Radio" checked="Checked" noThreeD="1"/>
</file>

<file path=xl/ctrlProps/ctrlProp71.xml><?xml version="1.0" encoding="utf-8"?>
<formControlPr xmlns="http://schemas.microsoft.com/office/spreadsheetml/2009/9/main" objectType="Radio" firstButton="1" fmlaLink="$Q$45" noThreeD="1"/>
</file>

<file path=xl/ctrlProps/ctrlProp72.xml><?xml version="1.0" encoding="utf-8"?>
<formControlPr xmlns="http://schemas.microsoft.com/office/spreadsheetml/2009/9/main" objectType="Radio"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Radio" noThreeD="1"/>
</file>

<file path=xl/ctrlProps/ctrlProp75.xml><?xml version="1.0" encoding="utf-8"?>
<formControlPr xmlns="http://schemas.microsoft.com/office/spreadsheetml/2009/9/main" objectType="Radio" checked="Checked" noThreeD="1"/>
</file>

<file path=xl/ctrlProps/ctrlProp76.xml><?xml version="1.0" encoding="utf-8"?>
<formControlPr xmlns="http://schemas.microsoft.com/office/spreadsheetml/2009/9/main" objectType="Radio" firstButton="1" fmlaLink="$Q$46" noThreeD="1"/>
</file>

<file path=xl/ctrlProps/ctrlProp77.xml><?xml version="1.0" encoding="utf-8"?>
<formControlPr xmlns="http://schemas.microsoft.com/office/spreadsheetml/2009/9/main" objectType="Radio"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Radio" noThreeD="1"/>
</file>

<file path=xl/ctrlProps/ctrlProp81.xml><?xml version="1.0" encoding="utf-8"?>
<formControlPr xmlns="http://schemas.microsoft.com/office/spreadsheetml/2009/9/main" objectType="Radio" firstButton="1" fmlaLink="$Q$47" noThreeD="1"/>
</file>

<file path=xl/ctrlProps/ctrlProp82.xml><?xml version="1.0" encoding="utf-8"?>
<formControlPr xmlns="http://schemas.microsoft.com/office/spreadsheetml/2009/9/main" objectType="Radio" noThreeD="1"/>
</file>

<file path=xl/ctrlProps/ctrlProp83.xml><?xml version="1.0" encoding="utf-8"?>
<formControlPr xmlns="http://schemas.microsoft.com/office/spreadsheetml/2009/9/main" objectType="Radio"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firstButton="1" fmlaLink="$Q$39"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checked="Checked"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fmlaLink="$Q$48" noThreeD="1"/>
</file>

<file path=xl/ctrlProps/ctrlProp93.xml><?xml version="1.0" encoding="utf-8"?>
<formControlPr xmlns="http://schemas.microsoft.com/office/spreadsheetml/2009/9/main" objectType="Radio" noThreeD="1"/>
</file>

<file path=xl/ctrlProps/ctrlProp94.xml><?xml version="1.0" encoding="utf-8"?>
<formControlPr xmlns="http://schemas.microsoft.com/office/spreadsheetml/2009/9/main" objectType="Radio" noThreeD="1"/>
</file>

<file path=xl/ctrlProps/ctrlProp95.xml><?xml version="1.0" encoding="utf-8"?>
<formControlPr xmlns="http://schemas.microsoft.com/office/spreadsheetml/2009/9/main" objectType="Radio" noThreeD="1"/>
</file>

<file path=xl/ctrlProps/ctrlProp96.xml><?xml version="1.0" encoding="utf-8"?>
<formControlPr xmlns="http://schemas.microsoft.com/office/spreadsheetml/2009/9/main" objectType="Radio"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checked="Checked" firstButton="1" fmlaLink="$Q$6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1485900</xdr:colOff>
      <xdr:row>3</xdr:row>
      <xdr:rowOff>102853</xdr:rowOff>
    </xdr:to>
    <xdr:pic>
      <xdr:nvPicPr>
        <xdr:cNvPr id="4" name="3 Imagen" descr="http://www.trabajo.gob.ec/wp-content/uploads/logo-290x96.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743075" cy="54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123825</xdr:colOff>
          <xdr:row>61</xdr:row>
          <xdr:rowOff>28575</xdr:rowOff>
        </xdr:from>
        <xdr:to>
          <xdr:col>7</xdr:col>
          <xdr:colOff>342900</xdr:colOff>
          <xdr:row>61</xdr:row>
          <xdr:rowOff>285750</xdr:rowOff>
        </xdr:to>
        <xdr:sp macro="" textlink="">
          <xdr:nvSpPr>
            <xdr:cNvPr id="12593" name="Option Button 305" hidden="1">
              <a:extLst>
                <a:ext uri="{63B3BB69-23CF-44E3-9099-C40C66FF867C}">
                  <a14:compatExt spid="_x0000_s12593"/>
                </a:ext>
                <a:ext uri="{FF2B5EF4-FFF2-40B4-BE49-F238E27FC236}">
                  <a16:creationId xmlns:a16="http://schemas.microsoft.com/office/drawing/2014/main" id="{00000000-0008-0000-0000-00003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61</xdr:row>
          <xdr:rowOff>38100</xdr:rowOff>
        </xdr:from>
        <xdr:to>
          <xdr:col>8</xdr:col>
          <xdr:colOff>352425</xdr:colOff>
          <xdr:row>61</xdr:row>
          <xdr:rowOff>295275</xdr:rowOff>
        </xdr:to>
        <xdr:sp macro="" textlink="">
          <xdr:nvSpPr>
            <xdr:cNvPr id="12594" name="Option Button 306" hidden="1">
              <a:extLst>
                <a:ext uri="{63B3BB69-23CF-44E3-9099-C40C66FF867C}">
                  <a14:compatExt spid="_x0000_s12594"/>
                </a:ext>
                <a:ext uri="{FF2B5EF4-FFF2-40B4-BE49-F238E27FC236}">
                  <a16:creationId xmlns:a16="http://schemas.microsoft.com/office/drawing/2014/main" id="{00000000-0008-0000-0000-00003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61</xdr:row>
          <xdr:rowOff>38100</xdr:rowOff>
        </xdr:from>
        <xdr:to>
          <xdr:col>9</xdr:col>
          <xdr:colOff>361950</xdr:colOff>
          <xdr:row>61</xdr:row>
          <xdr:rowOff>295275</xdr:rowOff>
        </xdr:to>
        <xdr:sp macro="" textlink="">
          <xdr:nvSpPr>
            <xdr:cNvPr id="12595" name="Option Button 307" hidden="1">
              <a:extLst>
                <a:ext uri="{63B3BB69-23CF-44E3-9099-C40C66FF867C}">
                  <a14:compatExt spid="_x0000_s12595"/>
                </a:ext>
                <a:ext uri="{FF2B5EF4-FFF2-40B4-BE49-F238E27FC236}">
                  <a16:creationId xmlns:a16="http://schemas.microsoft.com/office/drawing/2014/main" id="{00000000-0008-0000-0000-00003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61</xdr:row>
          <xdr:rowOff>38100</xdr:rowOff>
        </xdr:from>
        <xdr:to>
          <xdr:col>10</xdr:col>
          <xdr:colOff>352425</xdr:colOff>
          <xdr:row>61</xdr:row>
          <xdr:rowOff>295275</xdr:rowOff>
        </xdr:to>
        <xdr:sp macro="" textlink="">
          <xdr:nvSpPr>
            <xdr:cNvPr id="12596" name="Option Button 308" hidden="1">
              <a:extLst>
                <a:ext uri="{63B3BB69-23CF-44E3-9099-C40C66FF867C}">
                  <a14:compatExt spid="_x0000_s12596"/>
                </a:ext>
                <a:ext uri="{FF2B5EF4-FFF2-40B4-BE49-F238E27FC236}">
                  <a16:creationId xmlns:a16="http://schemas.microsoft.com/office/drawing/2014/main" id="{00000000-0008-0000-0000-00003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61</xdr:row>
          <xdr:rowOff>28575</xdr:rowOff>
        </xdr:from>
        <xdr:to>
          <xdr:col>11</xdr:col>
          <xdr:colOff>352425</xdr:colOff>
          <xdr:row>61</xdr:row>
          <xdr:rowOff>285750</xdr:rowOff>
        </xdr:to>
        <xdr:sp macro="" textlink="">
          <xdr:nvSpPr>
            <xdr:cNvPr id="12597" name="Option Button 309" hidden="1">
              <a:extLst>
                <a:ext uri="{63B3BB69-23CF-44E3-9099-C40C66FF867C}">
                  <a14:compatExt spid="_x0000_s12597"/>
                </a:ext>
                <a:ext uri="{FF2B5EF4-FFF2-40B4-BE49-F238E27FC236}">
                  <a16:creationId xmlns:a16="http://schemas.microsoft.com/office/drawing/2014/main" id="{00000000-0008-0000-0000-00003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12</xdr:col>
          <xdr:colOff>0</xdr:colOff>
          <xdr:row>62</xdr:row>
          <xdr:rowOff>0</xdr:rowOff>
        </xdr:to>
        <xdr:sp macro="" textlink="">
          <xdr:nvSpPr>
            <xdr:cNvPr id="12598" name="Group Box 310" hidden="1">
              <a:extLst>
                <a:ext uri="{63B3BB69-23CF-44E3-9099-C40C66FF867C}">
                  <a14:compatExt spid="_x0000_s12598"/>
                </a:ext>
                <a:ext uri="{FF2B5EF4-FFF2-40B4-BE49-F238E27FC236}">
                  <a16:creationId xmlns:a16="http://schemas.microsoft.com/office/drawing/2014/main" id="{00000000-0008-0000-0000-000036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62</xdr:row>
          <xdr:rowOff>28575</xdr:rowOff>
        </xdr:from>
        <xdr:to>
          <xdr:col>7</xdr:col>
          <xdr:colOff>390525</xdr:colOff>
          <xdr:row>62</xdr:row>
          <xdr:rowOff>314325</xdr:rowOff>
        </xdr:to>
        <xdr:sp macro="" textlink="">
          <xdr:nvSpPr>
            <xdr:cNvPr id="12599" name="Option Button 311" hidden="1">
              <a:extLst>
                <a:ext uri="{63B3BB69-23CF-44E3-9099-C40C66FF867C}">
                  <a14:compatExt spid="_x0000_s12599"/>
                </a:ext>
                <a:ext uri="{FF2B5EF4-FFF2-40B4-BE49-F238E27FC236}">
                  <a16:creationId xmlns:a16="http://schemas.microsoft.com/office/drawing/2014/main" id="{00000000-0008-0000-0000-00003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62</xdr:row>
          <xdr:rowOff>28575</xdr:rowOff>
        </xdr:from>
        <xdr:to>
          <xdr:col>8</xdr:col>
          <xdr:colOff>400050</xdr:colOff>
          <xdr:row>62</xdr:row>
          <xdr:rowOff>314325</xdr:rowOff>
        </xdr:to>
        <xdr:sp macro="" textlink="">
          <xdr:nvSpPr>
            <xdr:cNvPr id="12600" name="Option Button 312" hidden="1">
              <a:extLst>
                <a:ext uri="{63B3BB69-23CF-44E3-9099-C40C66FF867C}">
                  <a14:compatExt spid="_x0000_s12600"/>
                </a:ext>
                <a:ext uri="{FF2B5EF4-FFF2-40B4-BE49-F238E27FC236}">
                  <a16:creationId xmlns:a16="http://schemas.microsoft.com/office/drawing/2014/main" id="{00000000-0008-0000-0000-00003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62</xdr:row>
          <xdr:rowOff>38100</xdr:rowOff>
        </xdr:from>
        <xdr:to>
          <xdr:col>9</xdr:col>
          <xdr:colOff>390525</xdr:colOff>
          <xdr:row>62</xdr:row>
          <xdr:rowOff>323850</xdr:rowOff>
        </xdr:to>
        <xdr:sp macro="" textlink="">
          <xdr:nvSpPr>
            <xdr:cNvPr id="12601" name="Option Button 313" hidden="1">
              <a:extLst>
                <a:ext uri="{63B3BB69-23CF-44E3-9099-C40C66FF867C}">
                  <a14:compatExt spid="_x0000_s12601"/>
                </a:ext>
                <a:ext uri="{FF2B5EF4-FFF2-40B4-BE49-F238E27FC236}">
                  <a16:creationId xmlns:a16="http://schemas.microsoft.com/office/drawing/2014/main" id="{00000000-0008-0000-00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62</xdr:row>
          <xdr:rowOff>38100</xdr:rowOff>
        </xdr:from>
        <xdr:to>
          <xdr:col>10</xdr:col>
          <xdr:colOff>400050</xdr:colOff>
          <xdr:row>62</xdr:row>
          <xdr:rowOff>323850</xdr:rowOff>
        </xdr:to>
        <xdr:sp macro="" textlink="">
          <xdr:nvSpPr>
            <xdr:cNvPr id="12602" name="Option Button 314" hidden="1">
              <a:extLst>
                <a:ext uri="{63B3BB69-23CF-44E3-9099-C40C66FF867C}">
                  <a14:compatExt spid="_x0000_s12602"/>
                </a:ext>
                <a:ext uri="{FF2B5EF4-FFF2-40B4-BE49-F238E27FC236}">
                  <a16:creationId xmlns:a16="http://schemas.microsoft.com/office/drawing/2014/main" id="{00000000-0008-0000-0000-00003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28575</xdr:rowOff>
        </xdr:from>
        <xdr:to>
          <xdr:col>11</xdr:col>
          <xdr:colOff>400050</xdr:colOff>
          <xdr:row>62</xdr:row>
          <xdr:rowOff>314325</xdr:rowOff>
        </xdr:to>
        <xdr:sp macro="" textlink="">
          <xdr:nvSpPr>
            <xdr:cNvPr id="12603" name="Option Button 315" hidden="1">
              <a:extLst>
                <a:ext uri="{63B3BB69-23CF-44E3-9099-C40C66FF867C}">
                  <a14:compatExt spid="_x0000_s12603"/>
                </a:ext>
                <a:ext uri="{FF2B5EF4-FFF2-40B4-BE49-F238E27FC236}">
                  <a16:creationId xmlns:a16="http://schemas.microsoft.com/office/drawing/2014/main" id="{00000000-0008-0000-0000-00003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12</xdr:col>
          <xdr:colOff>0</xdr:colOff>
          <xdr:row>63</xdr:row>
          <xdr:rowOff>0</xdr:rowOff>
        </xdr:to>
        <xdr:sp macro="" textlink="">
          <xdr:nvSpPr>
            <xdr:cNvPr id="12604" name="Group Box 316" hidden="1">
              <a:extLst>
                <a:ext uri="{63B3BB69-23CF-44E3-9099-C40C66FF867C}">
                  <a14:compatExt spid="_x0000_s12604"/>
                </a:ext>
                <a:ext uri="{FF2B5EF4-FFF2-40B4-BE49-F238E27FC236}">
                  <a16:creationId xmlns:a16="http://schemas.microsoft.com/office/drawing/2014/main" id="{00000000-0008-0000-0000-00003C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63</xdr:row>
          <xdr:rowOff>38100</xdr:rowOff>
        </xdr:from>
        <xdr:to>
          <xdr:col>7</xdr:col>
          <xdr:colOff>352425</xdr:colOff>
          <xdr:row>63</xdr:row>
          <xdr:rowOff>295275</xdr:rowOff>
        </xdr:to>
        <xdr:sp macro="" textlink="">
          <xdr:nvSpPr>
            <xdr:cNvPr id="12605" name="Option Button 317" hidden="1">
              <a:extLst>
                <a:ext uri="{63B3BB69-23CF-44E3-9099-C40C66FF867C}">
                  <a14:compatExt spid="_x0000_s12605"/>
                </a:ext>
                <a:ext uri="{FF2B5EF4-FFF2-40B4-BE49-F238E27FC236}">
                  <a16:creationId xmlns:a16="http://schemas.microsoft.com/office/drawing/2014/main" id="{00000000-0008-0000-0000-00003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63</xdr:row>
          <xdr:rowOff>38100</xdr:rowOff>
        </xdr:from>
        <xdr:to>
          <xdr:col>8</xdr:col>
          <xdr:colOff>352425</xdr:colOff>
          <xdr:row>63</xdr:row>
          <xdr:rowOff>295275</xdr:rowOff>
        </xdr:to>
        <xdr:sp macro="" textlink="">
          <xdr:nvSpPr>
            <xdr:cNvPr id="12606" name="Option Button 318" hidden="1">
              <a:extLst>
                <a:ext uri="{63B3BB69-23CF-44E3-9099-C40C66FF867C}">
                  <a14:compatExt spid="_x0000_s12606"/>
                </a:ext>
                <a:ext uri="{FF2B5EF4-FFF2-40B4-BE49-F238E27FC236}">
                  <a16:creationId xmlns:a16="http://schemas.microsoft.com/office/drawing/2014/main" id="{00000000-0008-0000-0000-00003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63</xdr:row>
          <xdr:rowOff>38100</xdr:rowOff>
        </xdr:from>
        <xdr:to>
          <xdr:col>9</xdr:col>
          <xdr:colOff>352425</xdr:colOff>
          <xdr:row>63</xdr:row>
          <xdr:rowOff>295275</xdr:rowOff>
        </xdr:to>
        <xdr:sp macro="" textlink="">
          <xdr:nvSpPr>
            <xdr:cNvPr id="12607" name="Option Button 319" hidden="1">
              <a:extLst>
                <a:ext uri="{63B3BB69-23CF-44E3-9099-C40C66FF867C}">
                  <a14:compatExt spid="_x0000_s12607"/>
                </a:ext>
                <a:ext uri="{FF2B5EF4-FFF2-40B4-BE49-F238E27FC236}">
                  <a16:creationId xmlns:a16="http://schemas.microsoft.com/office/drawing/2014/main" id="{00000000-0008-0000-0000-00003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63</xdr:row>
          <xdr:rowOff>38100</xdr:rowOff>
        </xdr:from>
        <xdr:to>
          <xdr:col>10</xdr:col>
          <xdr:colOff>361950</xdr:colOff>
          <xdr:row>63</xdr:row>
          <xdr:rowOff>295275</xdr:rowOff>
        </xdr:to>
        <xdr:sp macro="" textlink="">
          <xdr:nvSpPr>
            <xdr:cNvPr id="12608" name="Option Button 320" hidden="1">
              <a:extLst>
                <a:ext uri="{63B3BB69-23CF-44E3-9099-C40C66FF867C}">
                  <a14:compatExt spid="_x0000_s12608"/>
                </a:ext>
                <a:ext uri="{FF2B5EF4-FFF2-40B4-BE49-F238E27FC236}">
                  <a16:creationId xmlns:a16="http://schemas.microsoft.com/office/drawing/2014/main" id="{00000000-0008-0000-0000-00004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63</xdr:row>
          <xdr:rowOff>38100</xdr:rowOff>
        </xdr:from>
        <xdr:to>
          <xdr:col>11</xdr:col>
          <xdr:colOff>361950</xdr:colOff>
          <xdr:row>63</xdr:row>
          <xdr:rowOff>295275</xdr:rowOff>
        </xdr:to>
        <xdr:sp macro="" textlink="">
          <xdr:nvSpPr>
            <xdr:cNvPr id="12609" name="Option Button 321" hidden="1">
              <a:extLst>
                <a:ext uri="{63B3BB69-23CF-44E3-9099-C40C66FF867C}">
                  <a14:compatExt spid="_x0000_s12609"/>
                </a:ext>
                <a:ext uri="{FF2B5EF4-FFF2-40B4-BE49-F238E27FC236}">
                  <a16:creationId xmlns:a16="http://schemas.microsoft.com/office/drawing/2014/main" id="{00000000-0008-0000-0000-00004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323850</xdr:rowOff>
        </xdr:from>
        <xdr:to>
          <xdr:col>7</xdr:col>
          <xdr:colOff>409575</xdr:colOff>
          <xdr:row>77</xdr:row>
          <xdr:rowOff>638175</xdr:rowOff>
        </xdr:to>
        <xdr:sp macro="" textlink="">
          <xdr:nvSpPr>
            <xdr:cNvPr id="12767" name="Option Button 479" hidden="1">
              <a:extLst>
                <a:ext uri="{63B3BB69-23CF-44E3-9099-C40C66FF867C}">
                  <a14:compatExt spid="_x0000_s12767"/>
                </a:ext>
                <a:ext uri="{FF2B5EF4-FFF2-40B4-BE49-F238E27FC236}">
                  <a16:creationId xmlns:a16="http://schemas.microsoft.com/office/drawing/2014/main" id="{00000000-0008-0000-0000-0000D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77</xdr:row>
          <xdr:rowOff>323850</xdr:rowOff>
        </xdr:from>
        <xdr:to>
          <xdr:col>8</xdr:col>
          <xdr:colOff>409575</xdr:colOff>
          <xdr:row>77</xdr:row>
          <xdr:rowOff>638175</xdr:rowOff>
        </xdr:to>
        <xdr:sp macro="" textlink="">
          <xdr:nvSpPr>
            <xdr:cNvPr id="12768" name="Option Button 480" hidden="1">
              <a:extLst>
                <a:ext uri="{63B3BB69-23CF-44E3-9099-C40C66FF867C}">
                  <a14:compatExt spid="_x0000_s12768"/>
                </a:ext>
                <a:ext uri="{FF2B5EF4-FFF2-40B4-BE49-F238E27FC236}">
                  <a16:creationId xmlns:a16="http://schemas.microsoft.com/office/drawing/2014/main" id="{00000000-0008-0000-0000-0000E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77</xdr:row>
          <xdr:rowOff>323850</xdr:rowOff>
        </xdr:from>
        <xdr:to>
          <xdr:col>9</xdr:col>
          <xdr:colOff>409575</xdr:colOff>
          <xdr:row>77</xdr:row>
          <xdr:rowOff>638175</xdr:rowOff>
        </xdr:to>
        <xdr:sp macro="" textlink="">
          <xdr:nvSpPr>
            <xdr:cNvPr id="12769" name="Option Button 481" hidden="1">
              <a:extLst>
                <a:ext uri="{63B3BB69-23CF-44E3-9099-C40C66FF867C}">
                  <a14:compatExt spid="_x0000_s12769"/>
                </a:ext>
                <a:ext uri="{FF2B5EF4-FFF2-40B4-BE49-F238E27FC236}">
                  <a16:creationId xmlns:a16="http://schemas.microsoft.com/office/drawing/2014/main" id="{00000000-0008-0000-0000-0000E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77</xdr:row>
          <xdr:rowOff>323850</xdr:rowOff>
        </xdr:from>
        <xdr:to>
          <xdr:col>10</xdr:col>
          <xdr:colOff>409575</xdr:colOff>
          <xdr:row>77</xdr:row>
          <xdr:rowOff>638175</xdr:rowOff>
        </xdr:to>
        <xdr:sp macro="" textlink="">
          <xdr:nvSpPr>
            <xdr:cNvPr id="12770" name="Option Button 482" hidden="1">
              <a:extLst>
                <a:ext uri="{63B3BB69-23CF-44E3-9099-C40C66FF867C}">
                  <a14:compatExt spid="_x0000_s12770"/>
                </a:ext>
                <a:ext uri="{FF2B5EF4-FFF2-40B4-BE49-F238E27FC236}">
                  <a16:creationId xmlns:a16="http://schemas.microsoft.com/office/drawing/2014/main" id="{00000000-0008-0000-0000-0000E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77</xdr:row>
          <xdr:rowOff>323850</xdr:rowOff>
        </xdr:from>
        <xdr:to>
          <xdr:col>11</xdr:col>
          <xdr:colOff>409575</xdr:colOff>
          <xdr:row>77</xdr:row>
          <xdr:rowOff>638175</xdr:rowOff>
        </xdr:to>
        <xdr:sp macro="" textlink="">
          <xdr:nvSpPr>
            <xdr:cNvPr id="12771" name="Option Button 483" hidden="1">
              <a:extLst>
                <a:ext uri="{63B3BB69-23CF-44E3-9099-C40C66FF867C}">
                  <a14:compatExt spid="_x0000_s12771"/>
                </a:ext>
                <a:ext uri="{FF2B5EF4-FFF2-40B4-BE49-F238E27FC236}">
                  <a16:creationId xmlns:a16="http://schemas.microsoft.com/office/drawing/2014/main" id="{00000000-0008-0000-0000-0000E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12</xdr:col>
          <xdr:colOff>0</xdr:colOff>
          <xdr:row>78</xdr:row>
          <xdr:rowOff>0</xdr:rowOff>
        </xdr:to>
        <xdr:sp macro="" textlink="">
          <xdr:nvSpPr>
            <xdr:cNvPr id="12772" name="Group Box 484" hidden="1">
              <a:extLst>
                <a:ext uri="{63B3BB69-23CF-44E3-9099-C40C66FF867C}">
                  <a14:compatExt spid="_x0000_s12772"/>
                </a:ext>
                <a:ext uri="{FF2B5EF4-FFF2-40B4-BE49-F238E27FC236}">
                  <a16:creationId xmlns:a16="http://schemas.microsoft.com/office/drawing/2014/main" id="{00000000-0008-0000-0000-0000E4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78</xdr:row>
          <xdr:rowOff>295275</xdr:rowOff>
        </xdr:from>
        <xdr:to>
          <xdr:col>7</xdr:col>
          <xdr:colOff>438150</xdr:colOff>
          <xdr:row>78</xdr:row>
          <xdr:rowOff>619125</xdr:rowOff>
        </xdr:to>
        <xdr:sp macro="" textlink="">
          <xdr:nvSpPr>
            <xdr:cNvPr id="12773" name="Option Button 485" hidden="1">
              <a:extLst>
                <a:ext uri="{63B3BB69-23CF-44E3-9099-C40C66FF867C}">
                  <a14:compatExt spid="_x0000_s12773"/>
                </a:ext>
                <a:ext uri="{FF2B5EF4-FFF2-40B4-BE49-F238E27FC236}">
                  <a16:creationId xmlns:a16="http://schemas.microsoft.com/office/drawing/2014/main" id="{00000000-0008-0000-0000-0000E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78</xdr:row>
          <xdr:rowOff>295275</xdr:rowOff>
        </xdr:from>
        <xdr:to>
          <xdr:col>8</xdr:col>
          <xdr:colOff>438150</xdr:colOff>
          <xdr:row>78</xdr:row>
          <xdr:rowOff>619125</xdr:rowOff>
        </xdr:to>
        <xdr:sp macro="" textlink="">
          <xdr:nvSpPr>
            <xdr:cNvPr id="12774" name="Option Button 486" hidden="1">
              <a:extLst>
                <a:ext uri="{63B3BB69-23CF-44E3-9099-C40C66FF867C}">
                  <a14:compatExt spid="_x0000_s12774"/>
                </a:ext>
                <a:ext uri="{FF2B5EF4-FFF2-40B4-BE49-F238E27FC236}">
                  <a16:creationId xmlns:a16="http://schemas.microsoft.com/office/drawing/2014/main" id="{00000000-0008-0000-0000-0000E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78</xdr:row>
          <xdr:rowOff>295275</xdr:rowOff>
        </xdr:from>
        <xdr:to>
          <xdr:col>9</xdr:col>
          <xdr:colOff>438150</xdr:colOff>
          <xdr:row>78</xdr:row>
          <xdr:rowOff>619125</xdr:rowOff>
        </xdr:to>
        <xdr:sp macro="" textlink="">
          <xdr:nvSpPr>
            <xdr:cNvPr id="12775" name="Option Button 487" hidden="1">
              <a:extLst>
                <a:ext uri="{63B3BB69-23CF-44E3-9099-C40C66FF867C}">
                  <a14:compatExt spid="_x0000_s12775"/>
                </a:ext>
                <a:ext uri="{FF2B5EF4-FFF2-40B4-BE49-F238E27FC236}">
                  <a16:creationId xmlns:a16="http://schemas.microsoft.com/office/drawing/2014/main" id="{00000000-0008-0000-0000-0000E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78</xdr:row>
          <xdr:rowOff>295275</xdr:rowOff>
        </xdr:from>
        <xdr:to>
          <xdr:col>10</xdr:col>
          <xdr:colOff>438150</xdr:colOff>
          <xdr:row>78</xdr:row>
          <xdr:rowOff>619125</xdr:rowOff>
        </xdr:to>
        <xdr:sp macro="" textlink="">
          <xdr:nvSpPr>
            <xdr:cNvPr id="12776" name="Option Button 488" hidden="1">
              <a:extLst>
                <a:ext uri="{63B3BB69-23CF-44E3-9099-C40C66FF867C}">
                  <a14:compatExt spid="_x0000_s12776"/>
                </a:ext>
                <a:ext uri="{FF2B5EF4-FFF2-40B4-BE49-F238E27FC236}">
                  <a16:creationId xmlns:a16="http://schemas.microsoft.com/office/drawing/2014/main" id="{00000000-0008-0000-0000-0000E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295275</xdr:rowOff>
        </xdr:from>
        <xdr:to>
          <xdr:col>11</xdr:col>
          <xdr:colOff>438150</xdr:colOff>
          <xdr:row>78</xdr:row>
          <xdr:rowOff>619125</xdr:rowOff>
        </xdr:to>
        <xdr:sp macro="" textlink="">
          <xdr:nvSpPr>
            <xdr:cNvPr id="12777" name="Option Button 489" hidden="1">
              <a:extLst>
                <a:ext uri="{63B3BB69-23CF-44E3-9099-C40C66FF867C}">
                  <a14:compatExt spid="_x0000_s12777"/>
                </a:ext>
                <a:ext uri="{FF2B5EF4-FFF2-40B4-BE49-F238E27FC236}">
                  <a16:creationId xmlns:a16="http://schemas.microsoft.com/office/drawing/2014/main" id="{00000000-0008-0000-0000-0000E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12</xdr:col>
          <xdr:colOff>0</xdr:colOff>
          <xdr:row>79</xdr:row>
          <xdr:rowOff>0</xdr:rowOff>
        </xdr:to>
        <xdr:sp macro="" textlink="">
          <xdr:nvSpPr>
            <xdr:cNvPr id="12778" name="Group Box 490" hidden="1">
              <a:extLst>
                <a:ext uri="{63B3BB69-23CF-44E3-9099-C40C66FF867C}">
                  <a14:compatExt spid="_x0000_s12778"/>
                </a:ext>
                <a:ext uri="{FF2B5EF4-FFF2-40B4-BE49-F238E27FC236}">
                  <a16:creationId xmlns:a16="http://schemas.microsoft.com/office/drawing/2014/main" id="{00000000-0008-0000-0000-0000EA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79</xdr:row>
          <xdr:rowOff>323850</xdr:rowOff>
        </xdr:from>
        <xdr:to>
          <xdr:col>7</xdr:col>
          <xdr:colOff>438150</xdr:colOff>
          <xdr:row>79</xdr:row>
          <xdr:rowOff>628650</xdr:rowOff>
        </xdr:to>
        <xdr:sp macro="" textlink="">
          <xdr:nvSpPr>
            <xdr:cNvPr id="12779" name="Option Button 491" hidden="1">
              <a:extLst>
                <a:ext uri="{63B3BB69-23CF-44E3-9099-C40C66FF867C}">
                  <a14:compatExt spid="_x0000_s12779"/>
                </a:ext>
                <a:ext uri="{FF2B5EF4-FFF2-40B4-BE49-F238E27FC236}">
                  <a16:creationId xmlns:a16="http://schemas.microsoft.com/office/drawing/2014/main" id="{00000000-0008-0000-0000-0000E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79</xdr:row>
          <xdr:rowOff>323850</xdr:rowOff>
        </xdr:from>
        <xdr:to>
          <xdr:col>8</xdr:col>
          <xdr:colOff>438150</xdr:colOff>
          <xdr:row>79</xdr:row>
          <xdr:rowOff>628650</xdr:rowOff>
        </xdr:to>
        <xdr:sp macro="" textlink="">
          <xdr:nvSpPr>
            <xdr:cNvPr id="12780" name="Option Button 492" hidden="1">
              <a:extLst>
                <a:ext uri="{63B3BB69-23CF-44E3-9099-C40C66FF867C}">
                  <a14:compatExt spid="_x0000_s12780"/>
                </a:ext>
                <a:ext uri="{FF2B5EF4-FFF2-40B4-BE49-F238E27FC236}">
                  <a16:creationId xmlns:a16="http://schemas.microsoft.com/office/drawing/2014/main" id="{00000000-0008-0000-0000-0000E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79</xdr:row>
          <xdr:rowOff>323850</xdr:rowOff>
        </xdr:from>
        <xdr:to>
          <xdr:col>9</xdr:col>
          <xdr:colOff>438150</xdr:colOff>
          <xdr:row>79</xdr:row>
          <xdr:rowOff>628650</xdr:rowOff>
        </xdr:to>
        <xdr:sp macro="" textlink="">
          <xdr:nvSpPr>
            <xdr:cNvPr id="12781" name="Option Button 493" hidden="1">
              <a:extLst>
                <a:ext uri="{63B3BB69-23CF-44E3-9099-C40C66FF867C}">
                  <a14:compatExt spid="_x0000_s12781"/>
                </a:ext>
                <a:ext uri="{FF2B5EF4-FFF2-40B4-BE49-F238E27FC236}">
                  <a16:creationId xmlns:a16="http://schemas.microsoft.com/office/drawing/2014/main" id="{00000000-0008-0000-0000-0000E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79</xdr:row>
          <xdr:rowOff>323850</xdr:rowOff>
        </xdr:from>
        <xdr:to>
          <xdr:col>10</xdr:col>
          <xdr:colOff>438150</xdr:colOff>
          <xdr:row>79</xdr:row>
          <xdr:rowOff>628650</xdr:rowOff>
        </xdr:to>
        <xdr:sp macro="" textlink="">
          <xdr:nvSpPr>
            <xdr:cNvPr id="12782" name="Option Button 494" hidden="1">
              <a:extLst>
                <a:ext uri="{63B3BB69-23CF-44E3-9099-C40C66FF867C}">
                  <a14:compatExt spid="_x0000_s12782"/>
                </a:ext>
                <a:ext uri="{FF2B5EF4-FFF2-40B4-BE49-F238E27FC236}">
                  <a16:creationId xmlns:a16="http://schemas.microsoft.com/office/drawing/2014/main" id="{00000000-0008-0000-0000-0000E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79</xdr:row>
          <xdr:rowOff>323850</xdr:rowOff>
        </xdr:from>
        <xdr:to>
          <xdr:col>11</xdr:col>
          <xdr:colOff>438150</xdr:colOff>
          <xdr:row>79</xdr:row>
          <xdr:rowOff>628650</xdr:rowOff>
        </xdr:to>
        <xdr:sp macro="" textlink="">
          <xdr:nvSpPr>
            <xdr:cNvPr id="12783" name="Option Button 495" hidden="1">
              <a:extLst>
                <a:ext uri="{63B3BB69-23CF-44E3-9099-C40C66FF867C}">
                  <a14:compatExt spid="_x0000_s12783"/>
                </a:ext>
                <a:ext uri="{FF2B5EF4-FFF2-40B4-BE49-F238E27FC236}">
                  <a16:creationId xmlns:a16="http://schemas.microsoft.com/office/drawing/2014/main" id="{00000000-0008-0000-0000-0000E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12</xdr:col>
          <xdr:colOff>0</xdr:colOff>
          <xdr:row>79</xdr:row>
          <xdr:rowOff>942975</xdr:rowOff>
        </xdr:to>
        <xdr:sp macro="" textlink="">
          <xdr:nvSpPr>
            <xdr:cNvPr id="12784" name="Group Box 496" hidden="1">
              <a:extLst>
                <a:ext uri="{63B3BB69-23CF-44E3-9099-C40C66FF867C}">
                  <a14:compatExt spid="_x0000_s12784"/>
                </a:ext>
                <a:ext uri="{FF2B5EF4-FFF2-40B4-BE49-F238E27FC236}">
                  <a16:creationId xmlns:a16="http://schemas.microsoft.com/office/drawing/2014/main" id="{00000000-0008-0000-0000-0000F0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152400</xdr:rowOff>
        </xdr:from>
        <xdr:to>
          <xdr:col>12</xdr:col>
          <xdr:colOff>0</xdr:colOff>
          <xdr:row>39</xdr:row>
          <xdr:rowOff>0</xdr:rowOff>
        </xdr:to>
        <xdr:sp macro="" textlink="">
          <xdr:nvSpPr>
            <xdr:cNvPr id="12793" name="Group Box 505" hidden="1">
              <a:extLst>
                <a:ext uri="{63B3BB69-23CF-44E3-9099-C40C66FF867C}">
                  <a14:compatExt spid="_x0000_s12793"/>
                </a:ext>
                <a:ext uri="{FF2B5EF4-FFF2-40B4-BE49-F238E27FC236}">
                  <a16:creationId xmlns:a16="http://schemas.microsoft.com/office/drawing/2014/main" id="{00000000-0008-0000-0000-0000F9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12</xdr:col>
          <xdr:colOff>0</xdr:colOff>
          <xdr:row>40</xdr:row>
          <xdr:rowOff>0</xdr:rowOff>
        </xdr:to>
        <xdr:sp macro="" textlink="">
          <xdr:nvSpPr>
            <xdr:cNvPr id="12800" name="Group Box 512" hidden="1">
              <a:extLst>
                <a:ext uri="{63B3BB69-23CF-44E3-9099-C40C66FF867C}">
                  <a14:compatExt spid="_x0000_s12800"/>
                </a:ext>
                <a:ext uri="{FF2B5EF4-FFF2-40B4-BE49-F238E27FC236}">
                  <a16:creationId xmlns:a16="http://schemas.microsoft.com/office/drawing/2014/main" id="{00000000-0008-0000-0000-000000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12</xdr:col>
          <xdr:colOff>0</xdr:colOff>
          <xdr:row>41</xdr:row>
          <xdr:rowOff>0</xdr:rowOff>
        </xdr:to>
        <xdr:sp macro="" textlink="">
          <xdr:nvSpPr>
            <xdr:cNvPr id="12801" name="Group Box 513" hidden="1">
              <a:extLst>
                <a:ext uri="{63B3BB69-23CF-44E3-9099-C40C66FF867C}">
                  <a14:compatExt spid="_x0000_s12801"/>
                </a:ext>
                <a:ext uri="{FF2B5EF4-FFF2-40B4-BE49-F238E27FC236}">
                  <a16:creationId xmlns:a16="http://schemas.microsoft.com/office/drawing/2014/main" id="{00000000-0008-0000-0000-000001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12</xdr:col>
          <xdr:colOff>0</xdr:colOff>
          <xdr:row>42</xdr:row>
          <xdr:rowOff>0</xdr:rowOff>
        </xdr:to>
        <xdr:sp macro="" textlink="">
          <xdr:nvSpPr>
            <xdr:cNvPr id="12802" name="Group Box 514" hidden="1">
              <a:extLst>
                <a:ext uri="{63B3BB69-23CF-44E3-9099-C40C66FF867C}">
                  <a14:compatExt spid="_x0000_s12802"/>
                </a:ext>
                <a:ext uri="{FF2B5EF4-FFF2-40B4-BE49-F238E27FC236}">
                  <a16:creationId xmlns:a16="http://schemas.microsoft.com/office/drawing/2014/main" id="{00000000-0008-0000-0000-000002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12</xdr:col>
          <xdr:colOff>0</xdr:colOff>
          <xdr:row>43</xdr:row>
          <xdr:rowOff>0</xdr:rowOff>
        </xdr:to>
        <xdr:sp macro="" textlink="">
          <xdr:nvSpPr>
            <xdr:cNvPr id="12803" name="Group Box 515" hidden="1">
              <a:extLst>
                <a:ext uri="{63B3BB69-23CF-44E3-9099-C40C66FF867C}">
                  <a14:compatExt spid="_x0000_s12803"/>
                </a:ext>
                <a:ext uri="{FF2B5EF4-FFF2-40B4-BE49-F238E27FC236}">
                  <a16:creationId xmlns:a16="http://schemas.microsoft.com/office/drawing/2014/main" id="{00000000-0008-0000-0000-000003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12</xdr:col>
          <xdr:colOff>0</xdr:colOff>
          <xdr:row>44</xdr:row>
          <xdr:rowOff>0</xdr:rowOff>
        </xdr:to>
        <xdr:sp macro="" textlink="">
          <xdr:nvSpPr>
            <xdr:cNvPr id="12804" name="Group Box 516" hidden="1">
              <a:extLst>
                <a:ext uri="{63B3BB69-23CF-44E3-9099-C40C66FF867C}">
                  <a14:compatExt spid="_x0000_s12804"/>
                </a:ext>
                <a:ext uri="{FF2B5EF4-FFF2-40B4-BE49-F238E27FC236}">
                  <a16:creationId xmlns:a16="http://schemas.microsoft.com/office/drawing/2014/main" id="{00000000-0008-0000-0000-000004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12</xdr:col>
          <xdr:colOff>0</xdr:colOff>
          <xdr:row>45</xdr:row>
          <xdr:rowOff>0</xdr:rowOff>
        </xdr:to>
        <xdr:sp macro="" textlink="">
          <xdr:nvSpPr>
            <xdr:cNvPr id="12805" name="Group Box 517" hidden="1">
              <a:extLst>
                <a:ext uri="{63B3BB69-23CF-44E3-9099-C40C66FF867C}">
                  <a14:compatExt spid="_x0000_s12805"/>
                </a:ext>
                <a:ext uri="{FF2B5EF4-FFF2-40B4-BE49-F238E27FC236}">
                  <a16:creationId xmlns:a16="http://schemas.microsoft.com/office/drawing/2014/main" id="{00000000-0008-0000-0000-000005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12</xdr:col>
          <xdr:colOff>0</xdr:colOff>
          <xdr:row>46</xdr:row>
          <xdr:rowOff>0</xdr:rowOff>
        </xdr:to>
        <xdr:sp macro="" textlink="">
          <xdr:nvSpPr>
            <xdr:cNvPr id="12806" name="Group Box 518" hidden="1">
              <a:extLst>
                <a:ext uri="{63B3BB69-23CF-44E3-9099-C40C66FF867C}">
                  <a14:compatExt spid="_x0000_s12806"/>
                </a:ext>
                <a:ext uri="{FF2B5EF4-FFF2-40B4-BE49-F238E27FC236}">
                  <a16:creationId xmlns:a16="http://schemas.microsoft.com/office/drawing/2014/main" id="{00000000-0008-0000-0000-000006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12</xdr:col>
          <xdr:colOff>0</xdr:colOff>
          <xdr:row>47</xdr:row>
          <xdr:rowOff>0</xdr:rowOff>
        </xdr:to>
        <xdr:sp macro="" textlink="">
          <xdr:nvSpPr>
            <xdr:cNvPr id="12807" name="Group Box 519" hidden="1">
              <a:extLst>
                <a:ext uri="{63B3BB69-23CF-44E3-9099-C40C66FF867C}">
                  <a14:compatExt spid="_x0000_s12807"/>
                </a:ext>
                <a:ext uri="{FF2B5EF4-FFF2-40B4-BE49-F238E27FC236}">
                  <a16:creationId xmlns:a16="http://schemas.microsoft.com/office/drawing/2014/main" id="{00000000-0008-0000-0000-000007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12</xdr:col>
          <xdr:colOff>0</xdr:colOff>
          <xdr:row>39</xdr:row>
          <xdr:rowOff>9525</xdr:rowOff>
        </xdr:to>
        <xdr:sp macro="" textlink="">
          <xdr:nvSpPr>
            <xdr:cNvPr id="12808" name="Group Box 520" hidden="1">
              <a:extLst>
                <a:ext uri="{63B3BB69-23CF-44E3-9099-C40C66FF867C}">
                  <a14:compatExt spid="_x0000_s12808"/>
                </a:ext>
                <a:ext uri="{FF2B5EF4-FFF2-40B4-BE49-F238E27FC236}">
                  <a16:creationId xmlns:a16="http://schemas.microsoft.com/office/drawing/2014/main" id="{00000000-0008-0000-0000-000008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57150</xdr:rowOff>
        </xdr:from>
        <xdr:to>
          <xdr:col>7</xdr:col>
          <xdr:colOff>409575</xdr:colOff>
          <xdr:row>39</xdr:row>
          <xdr:rowOff>276225</xdr:rowOff>
        </xdr:to>
        <xdr:sp macro="" textlink="">
          <xdr:nvSpPr>
            <xdr:cNvPr id="12809" name="Option Button 521" hidden="1">
              <a:extLst>
                <a:ext uri="{63B3BB69-23CF-44E3-9099-C40C66FF867C}">
                  <a14:compatExt spid="_x0000_s12809"/>
                </a:ext>
                <a:ext uri="{FF2B5EF4-FFF2-40B4-BE49-F238E27FC236}">
                  <a16:creationId xmlns:a16="http://schemas.microsoft.com/office/drawing/2014/main" id="{00000000-0008-0000-0000-00000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39</xdr:row>
          <xdr:rowOff>57150</xdr:rowOff>
        </xdr:from>
        <xdr:to>
          <xdr:col>8</xdr:col>
          <xdr:colOff>409575</xdr:colOff>
          <xdr:row>39</xdr:row>
          <xdr:rowOff>276225</xdr:rowOff>
        </xdr:to>
        <xdr:sp macro="" textlink="">
          <xdr:nvSpPr>
            <xdr:cNvPr id="12810" name="Option Button 522" hidden="1">
              <a:extLst>
                <a:ext uri="{63B3BB69-23CF-44E3-9099-C40C66FF867C}">
                  <a14:compatExt spid="_x0000_s12810"/>
                </a:ext>
                <a:ext uri="{FF2B5EF4-FFF2-40B4-BE49-F238E27FC236}">
                  <a16:creationId xmlns:a16="http://schemas.microsoft.com/office/drawing/2014/main" id="{00000000-0008-0000-0000-00000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39</xdr:row>
          <xdr:rowOff>57150</xdr:rowOff>
        </xdr:from>
        <xdr:to>
          <xdr:col>9</xdr:col>
          <xdr:colOff>409575</xdr:colOff>
          <xdr:row>39</xdr:row>
          <xdr:rowOff>276225</xdr:rowOff>
        </xdr:to>
        <xdr:sp macro="" textlink="">
          <xdr:nvSpPr>
            <xdr:cNvPr id="12811" name="Option Button 523" hidden="1">
              <a:extLst>
                <a:ext uri="{63B3BB69-23CF-44E3-9099-C40C66FF867C}">
                  <a14:compatExt spid="_x0000_s12811"/>
                </a:ext>
                <a:ext uri="{FF2B5EF4-FFF2-40B4-BE49-F238E27FC236}">
                  <a16:creationId xmlns:a16="http://schemas.microsoft.com/office/drawing/2014/main" id="{00000000-0008-0000-0000-00000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39</xdr:row>
          <xdr:rowOff>57150</xdr:rowOff>
        </xdr:from>
        <xdr:to>
          <xdr:col>10</xdr:col>
          <xdr:colOff>409575</xdr:colOff>
          <xdr:row>39</xdr:row>
          <xdr:rowOff>276225</xdr:rowOff>
        </xdr:to>
        <xdr:sp macro="" textlink="">
          <xdr:nvSpPr>
            <xdr:cNvPr id="12812" name="Option Button 524" hidden="1">
              <a:extLst>
                <a:ext uri="{63B3BB69-23CF-44E3-9099-C40C66FF867C}">
                  <a14:compatExt spid="_x0000_s12812"/>
                </a:ext>
                <a:ext uri="{FF2B5EF4-FFF2-40B4-BE49-F238E27FC236}">
                  <a16:creationId xmlns:a16="http://schemas.microsoft.com/office/drawing/2014/main" id="{00000000-0008-0000-0000-00000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39</xdr:row>
          <xdr:rowOff>57150</xdr:rowOff>
        </xdr:from>
        <xdr:to>
          <xdr:col>11</xdr:col>
          <xdr:colOff>409575</xdr:colOff>
          <xdr:row>39</xdr:row>
          <xdr:rowOff>276225</xdr:rowOff>
        </xdr:to>
        <xdr:sp macro="" textlink="">
          <xdr:nvSpPr>
            <xdr:cNvPr id="12813" name="Option Button 525" hidden="1">
              <a:extLst>
                <a:ext uri="{63B3BB69-23CF-44E3-9099-C40C66FF867C}">
                  <a14:compatExt spid="_x0000_s12813"/>
                </a:ext>
                <a:ext uri="{FF2B5EF4-FFF2-40B4-BE49-F238E27FC236}">
                  <a16:creationId xmlns:a16="http://schemas.microsoft.com/office/drawing/2014/main" id="{00000000-0008-0000-0000-00000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40</xdr:row>
          <xdr:rowOff>47625</xdr:rowOff>
        </xdr:from>
        <xdr:to>
          <xdr:col>7</xdr:col>
          <xdr:colOff>419100</xdr:colOff>
          <xdr:row>40</xdr:row>
          <xdr:rowOff>266700</xdr:rowOff>
        </xdr:to>
        <xdr:sp macro="" textlink="">
          <xdr:nvSpPr>
            <xdr:cNvPr id="12814" name="Option Button 526" hidden="1">
              <a:extLst>
                <a:ext uri="{63B3BB69-23CF-44E3-9099-C40C66FF867C}">
                  <a14:compatExt spid="_x0000_s12814"/>
                </a:ext>
                <a:ext uri="{FF2B5EF4-FFF2-40B4-BE49-F238E27FC236}">
                  <a16:creationId xmlns:a16="http://schemas.microsoft.com/office/drawing/2014/main" id="{00000000-0008-0000-0000-00000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40</xdr:row>
          <xdr:rowOff>47625</xdr:rowOff>
        </xdr:from>
        <xdr:to>
          <xdr:col>8</xdr:col>
          <xdr:colOff>419100</xdr:colOff>
          <xdr:row>40</xdr:row>
          <xdr:rowOff>266700</xdr:rowOff>
        </xdr:to>
        <xdr:sp macro="" textlink="">
          <xdr:nvSpPr>
            <xdr:cNvPr id="12815" name="Option Button 527" hidden="1">
              <a:extLst>
                <a:ext uri="{63B3BB69-23CF-44E3-9099-C40C66FF867C}">
                  <a14:compatExt spid="_x0000_s12815"/>
                </a:ext>
                <a:ext uri="{FF2B5EF4-FFF2-40B4-BE49-F238E27FC236}">
                  <a16:creationId xmlns:a16="http://schemas.microsoft.com/office/drawing/2014/main" id="{00000000-0008-0000-0000-00000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47625</xdr:rowOff>
        </xdr:from>
        <xdr:to>
          <xdr:col>9</xdr:col>
          <xdr:colOff>419100</xdr:colOff>
          <xdr:row>40</xdr:row>
          <xdr:rowOff>266700</xdr:rowOff>
        </xdr:to>
        <xdr:sp macro="" textlink="">
          <xdr:nvSpPr>
            <xdr:cNvPr id="12816" name="Option Button 528" hidden="1">
              <a:extLst>
                <a:ext uri="{63B3BB69-23CF-44E3-9099-C40C66FF867C}">
                  <a14:compatExt spid="_x0000_s12816"/>
                </a:ext>
                <a:ext uri="{FF2B5EF4-FFF2-40B4-BE49-F238E27FC236}">
                  <a16:creationId xmlns:a16="http://schemas.microsoft.com/office/drawing/2014/main" id="{00000000-0008-0000-0000-00001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47625</xdr:rowOff>
        </xdr:from>
        <xdr:to>
          <xdr:col>10</xdr:col>
          <xdr:colOff>419100</xdr:colOff>
          <xdr:row>40</xdr:row>
          <xdr:rowOff>266700</xdr:rowOff>
        </xdr:to>
        <xdr:sp macro="" textlink="">
          <xdr:nvSpPr>
            <xdr:cNvPr id="12817" name="Option Button 529" hidden="1">
              <a:extLst>
                <a:ext uri="{63B3BB69-23CF-44E3-9099-C40C66FF867C}">
                  <a14:compatExt spid="_x0000_s12817"/>
                </a:ext>
                <a:ext uri="{FF2B5EF4-FFF2-40B4-BE49-F238E27FC236}">
                  <a16:creationId xmlns:a16="http://schemas.microsoft.com/office/drawing/2014/main" id="{00000000-0008-0000-0000-00001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40</xdr:row>
          <xdr:rowOff>47625</xdr:rowOff>
        </xdr:from>
        <xdr:to>
          <xdr:col>11</xdr:col>
          <xdr:colOff>419100</xdr:colOff>
          <xdr:row>40</xdr:row>
          <xdr:rowOff>266700</xdr:rowOff>
        </xdr:to>
        <xdr:sp macro="" textlink="">
          <xdr:nvSpPr>
            <xdr:cNvPr id="12818" name="Option Button 530" hidden="1">
              <a:extLst>
                <a:ext uri="{63B3BB69-23CF-44E3-9099-C40C66FF867C}">
                  <a14:compatExt spid="_x0000_s12818"/>
                </a:ext>
                <a:ext uri="{FF2B5EF4-FFF2-40B4-BE49-F238E27FC236}">
                  <a16:creationId xmlns:a16="http://schemas.microsoft.com/office/drawing/2014/main" id="{00000000-0008-0000-0000-00001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47625</xdr:rowOff>
        </xdr:from>
        <xdr:to>
          <xdr:col>7</xdr:col>
          <xdr:colOff>409575</xdr:colOff>
          <xdr:row>41</xdr:row>
          <xdr:rowOff>266700</xdr:rowOff>
        </xdr:to>
        <xdr:sp macro="" textlink="">
          <xdr:nvSpPr>
            <xdr:cNvPr id="12819" name="Option Button 531" hidden="1">
              <a:extLst>
                <a:ext uri="{63B3BB69-23CF-44E3-9099-C40C66FF867C}">
                  <a14:compatExt spid="_x0000_s12819"/>
                </a:ext>
                <a:ext uri="{FF2B5EF4-FFF2-40B4-BE49-F238E27FC236}">
                  <a16:creationId xmlns:a16="http://schemas.microsoft.com/office/drawing/2014/main" id="{00000000-0008-0000-0000-00001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41</xdr:row>
          <xdr:rowOff>47625</xdr:rowOff>
        </xdr:from>
        <xdr:to>
          <xdr:col>8</xdr:col>
          <xdr:colOff>419100</xdr:colOff>
          <xdr:row>41</xdr:row>
          <xdr:rowOff>266700</xdr:rowOff>
        </xdr:to>
        <xdr:sp macro="" textlink="">
          <xdr:nvSpPr>
            <xdr:cNvPr id="12820" name="Option Button 532" hidden="1">
              <a:extLst>
                <a:ext uri="{63B3BB69-23CF-44E3-9099-C40C66FF867C}">
                  <a14:compatExt spid="_x0000_s12820"/>
                </a:ext>
                <a:ext uri="{FF2B5EF4-FFF2-40B4-BE49-F238E27FC236}">
                  <a16:creationId xmlns:a16="http://schemas.microsoft.com/office/drawing/2014/main" id="{00000000-0008-0000-0000-00001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41</xdr:row>
          <xdr:rowOff>47625</xdr:rowOff>
        </xdr:from>
        <xdr:to>
          <xdr:col>9</xdr:col>
          <xdr:colOff>419100</xdr:colOff>
          <xdr:row>41</xdr:row>
          <xdr:rowOff>266700</xdr:rowOff>
        </xdr:to>
        <xdr:sp macro="" textlink="">
          <xdr:nvSpPr>
            <xdr:cNvPr id="12821" name="Option Button 533" hidden="1">
              <a:extLst>
                <a:ext uri="{63B3BB69-23CF-44E3-9099-C40C66FF867C}">
                  <a14:compatExt spid="_x0000_s12821"/>
                </a:ext>
                <a:ext uri="{FF2B5EF4-FFF2-40B4-BE49-F238E27FC236}">
                  <a16:creationId xmlns:a16="http://schemas.microsoft.com/office/drawing/2014/main" id="{00000000-0008-0000-0000-00001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47625</xdr:rowOff>
        </xdr:from>
        <xdr:to>
          <xdr:col>10</xdr:col>
          <xdr:colOff>419100</xdr:colOff>
          <xdr:row>41</xdr:row>
          <xdr:rowOff>266700</xdr:rowOff>
        </xdr:to>
        <xdr:sp macro="" textlink="">
          <xdr:nvSpPr>
            <xdr:cNvPr id="12822" name="Option Button 534" hidden="1">
              <a:extLst>
                <a:ext uri="{63B3BB69-23CF-44E3-9099-C40C66FF867C}">
                  <a14:compatExt spid="_x0000_s12822"/>
                </a:ext>
                <a:ext uri="{FF2B5EF4-FFF2-40B4-BE49-F238E27FC236}">
                  <a16:creationId xmlns:a16="http://schemas.microsoft.com/office/drawing/2014/main" id="{00000000-0008-0000-0000-00001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41</xdr:row>
          <xdr:rowOff>47625</xdr:rowOff>
        </xdr:from>
        <xdr:to>
          <xdr:col>11</xdr:col>
          <xdr:colOff>419100</xdr:colOff>
          <xdr:row>41</xdr:row>
          <xdr:rowOff>266700</xdr:rowOff>
        </xdr:to>
        <xdr:sp macro="" textlink="">
          <xdr:nvSpPr>
            <xdr:cNvPr id="12823" name="Option Button 535" hidden="1">
              <a:extLst>
                <a:ext uri="{63B3BB69-23CF-44E3-9099-C40C66FF867C}">
                  <a14:compatExt spid="_x0000_s12823"/>
                </a:ext>
                <a:ext uri="{FF2B5EF4-FFF2-40B4-BE49-F238E27FC236}">
                  <a16:creationId xmlns:a16="http://schemas.microsoft.com/office/drawing/2014/main" id="{00000000-0008-0000-0000-00001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42</xdr:row>
          <xdr:rowOff>38100</xdr:rowOff>
        </xdr:from>
        <xdr:to>
          <xdr:col>7</xdr:col>
          <xdr:colOff>428625</xdr:colOff>
          <xdr:row>42</xdr:row>
          <xdr:rowOff>257175</xdr:rowOff>
        </xdr:to>
        <xdr:sp macro="" textlink="">
          <xdr:nvSpPr>
            <xdr:cNvPr id="12824" name="Option Button 536" hidden="1">
              <a:extLst>
                <a:ext uri="{63B3BB69-23CF-44E3-9099-C40C66FF867C}">
                  <a14:compatExt spid="_x0000_s12824"/>
                </a:ext>
                <a:ext uri="{FF2B5EF4-FFF2-40B4-BE49-F238E27FC236}">
                  <a16:creationId xmlns:a16="http://schemas.microsoft.com/office/drawing/2014/main" id="{00000000-0008-0000-0000-00001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38100</xdr:rowOff>
        </xdr:from>
        <xdr:to>
          <xdr:col>8</xdr:col>
          <xdr:colOff>428625</xdr:colOff>
          <xdr:row>42</xdr:row>
          <xdr:rowOff>257175</xdr:rowOff>
        </xdr:to>
        <xdr:sp macro="" textlink="">
          <xdr:nvSpPr>
            <xdr:cNvPr id="12825" name="Option Button 537" hidden="1">
              <a:extLst>
                <a:ext uri="{63B3BB69-23CF-44E3-9099-C40C66FF867C}">
                  <a14:compatExt spid="_x0000_s12825"/>
                </a:ext>
                <a:ext uri="{FF2B5EF4-FFF2-40B4-BE49-F238E27FC236}">
                  <a16:creationId xmlns:a16="http://schemas.microsoft.com/office/drawing/2014/main" id="{00000000-0008-0000-0000-00001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42</xdr:row>
          <xdr:rowOff>38100</xdr:rowOff>
        </xdr:from>
        <xdr:to>
          <xdr:col>9</xdr:col>
          <xdr:colOff>428625</xdr:colOff>
          <xdr:row>42</xdr:row>
          <xdr:rowOff>257175</xdr:rowOff>
        </xdr:to>
        <xdr:sp macro="" textlink="">
          <xdr:nvSpPr>
            <xdr:cNvPr id="12826" name="Option Button 538" hidden="1">
              <a:extLst>
                <a:ext uri="{63B3BB69-23CF-44E3-9099-C40C66FF867C}">
                  <a14:compatExt spid="_x0000_s12826"/>
                </a:ext>
                <a:ext uri="{FF2B5EF4-FFF2-40B4-BE49-F238E27FC236}">
                  <a16:creationId xmlns:a16="http://schemas.microsoft.com/office/drawing/2014/main" id="{00000000-0008-0000-0000-00001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42</xdr:row>
          <xdr:rowOff>38100</xdr:rowOff>
        </xdr:from>
        <xdr:to>
          <xdr:col>10</xdr:col>
          <xdr:colOff>428625</xdr:colOff>
          <xdr:row>42</xdr:row>
          <xdr:rowOff>257175</xdr:rowOff>
        </xdr:to>
        <xdr:sp macro="" textlink="">
          <xdr:nvSpPr>
            <xdr:cNvPr id="12827" name="Option Button 539" hidden="1">
              <a:extLst>
                <a:ext uri="{63B3BB69-23CF-44E3-9099-C40C66FF867C}">
                  <a14:compatExt spid="_x0000_s12827"/>
                </a:ext>
                <a:ext uri="{FF2B5EF4-FFF2-40B4-BE49-F238E27FC236}">
                  <a16:creationId xmlns:a16="http://schemas.microsoft.com/office/drawing/2014/main" id="{00000000-0008-0000-0000-00001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42</xdr:row>
          <xdr:rowOff>38100</xdr:rowOff>
        </xdr:from>
        <xdr:to>
          <xdr:col>11</xdr:col>
          <xdr:colOff>428625</xdr:colOff>
          <xdr:row>42</xdr:row>
          <xdr:rowOff>257175</xdr:rowOff>
        </xdr:to>
        <xdr:sp macro="" textlink="">
          <xdr:nvSpPr>
            <xdr:cNvPr id="12828" name="Option Button 540" hidden="1">
              <a:extLst>
                <a:ext uri="{63B3BB69-23CF-44E3-9099-C40C66FF867C}">
                  <a14:compatExt spid="_x0000_s12828"/>
                </a:ext>
                <a:ext uri="{FF2B5EF4-FFF2-40B4-BE49-F238E27FC236}">
                  <a16:creationId xmlns:a16="http://schemas.microsoft.com/office/drawing/2014/main" id="{00000000-0008-0000-0000-00001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43</xdr:row>
          <xdr:rowOff>47625</xdr:rowOff>
        </xdr:from>
        <xdr:to>
          <xdr:col>7</xdr:col>
          <xdr:colOff>438150</xdr:colOff>
          <xdr:row>43</xdr:row>
          <xdr:rowOff>266700</xdr:rowOff>
        </xdr:to>
        <xdr:sp macro="" textlink="">
          <xdr:nvSpPr>
            <xdr:cNvPr id="12829" name="Option Button 541" hidden="1">
              <a:extLst>
                <a:ext uri="{63B3BB69-23CF-44E3-9099-C40C66FF867C}">
                  <a14:compatExt spid="_x0000_s12829"/>
                </a:ext>
                <a:ext uri="{FF2B5EF4-FFF2-40B4-BE49-F238E27FC236}">
                  <a16:creationId xmlns:a16="http://schemas.microsoft.com/office/drawing/2014/main" id="{00000000-0008-0000-0000-00001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43</xdr:row>
          <xdr:rowOff>47625</xdr:rowOff>
        </xdr:from>
        <xdr:to>
          <xdr:col>8</xdr:col>
          <xdr:colOff>438150</xdr:colOff>
          <xdr:row>43</xdr:row>
          <xdr:rowOff>266700</xdr:rowOff>
        </xdr:to>
        <xdr:sp macro="" textlink="">
          <xdr:nvSpPr>
            <xdr:cNvPr id="12830" name="Option Button 542" hidden="1">
              <a:extLst>
                <a:ext uri="{63B3BB69-23CF-44E3-9099-C40C66FF867C}">
                  <a14:compatExt spid="_x0000_s12830"/>
                </a:ext>
                <a:ext uri="{FF2B5EF4-FFF2-40B4-BE49-F238E27FC236}">
                  <a16:creationId xmlns:a16="http://schemas.microsoft.com/office/drawing/2014/main" id="{00000000-0008-0000-0000-00001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43</xdr:row>
          <xdr:rowOff>47625</xdr:rowOff>
        </xdr:from>
        <xdr:to>
          <xdr:col>9</xdr:col>
          <xdr:colOff>438150</xdr:colOff>
          <xdr:row>43</xdr:row>
          <xdr:rowOff>266700</xdr:rowOff>
        </xdr:to>
        <xdr:sp macro="" textlink="">
          <xdr:nvSpPr>
            <xdr:cNvPr id="12831" name="Option Button 543" hidden="1">
              <a:extLst>
                <a:ext uri="{63B3BB69-23CF-44E3-9099-C40C66FF867C}">
                  <a14:compatExt spid="_x0000_s12831"/>
                </a:ext>
                <a:ext uri="{FF2B5EF4-FFF2-40B4-BE49-F238E27FC236}">
                  <a16:creationId xmlns:a16="http://schemas.microsoft.com/office/drawing/2014/main" id="{00000000-0008-0000-0000-00001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43</xdr:row>
          <xdr:rowOff>47625</xdr:rowOff>
        </xdr:from>
        <xdr:to>
          <xdr:col>10</xdr:col>
          <xdr:colOff>438150</xdr:colOff>
          <xdr:row>43</xdr:row>
          <xdr:rowOff>266700</xdr:rowOff>
        </xdr:to>
        <xdr:sp macro="" textlink="">
          <xdr:nvSpPr>
            <xdr:cNvPr id="12832" name="Option Button 544" hidden="1">
              <a:extLst>
                <a:ext uri="{63B3BB69-23CF-44E3-9099-C40C66FF867C}">
                  <a14:compatExt spid="_x0000_s12832"/>
                </a:ext>
                <a:ext uri="{FF2B5EF4-FFF2-40B4-BE49-F238E27FC236}">
                  <a16:creationId xmlns:a16="http://schemas.microsoft.com/office/drawing/2014/main" id="{00000000-0008-0000-0000-00002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43</xdr:row>
          <xdr:rowOff>47625</xdr:rowOff>
        </xdr:from>
        <xdr:to>
          <xdr:col>11</xdr:col>
          <xdr:colOff>438150</xdr:colOff>
          <xdr:row>43</xdr:row>
          <xdr:rowOff>266700</xdr:rowOff>
        </xdr:to>
        <xdr:sp macro="" textlink="">
          <xdr:nvSpPr>
            <xdr:cNvPr id="12833" name="Option Button 545" hidden="1">
              <a:extLst>
                <a:ext uri="{63B3BB69-23CF-44E3-9099-C40C66FF867C}">
                  <a14:compatExt spid="_x0000_s12833"/>
                </a:ext>
                <a:ext uri="{FF2B5EF4-FFF2-40B4-BE49-F238E27FC236}">
                  <a16:creationId xmlns:a16="http://schemas.microsoft.com/office/drawing/2014/main" id="{00000000-0008-0000-0000-00002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44</xdr:row>
          <xdr:rowOff>47625</xdr:rowOff>
        </xdr:from>
        <xdr:to>
          <xdr:col>7</xdr:col>
          <xdr:colOff>428625</xdr:colOff>
          <xdr:row>44</xdr:row>
          <xdr:rowOff>266700</xdr:rowOff>
        </xdr:to>
        <xdr:sp macro="" textlink="">
          <xdr:nvSpPr>
            <xdr:cNvPr id="12834" name="Option Button 546" hidden="1">
              <a:extLst>
                <a:ext uri="{63B3BB69-23CF-44E3-9099-C40C66FF867C}">
                  <a14:compatExt spid="_x0000_s12834"/>
                </a:ext>
                <a:ext uri="{FF2B5EF4-FFF2-40B4-BE49-F238E27FC236}">
                  <a16:creationId xmlns:a16="http://schemas.microsoft.com/office/drawing/2014/main" id="{00000000-0008-0000-0000-00002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44</xdr:row>
          <xdr:rowOff>47625</xdr:rowOff>
        </xdr:from>
        <xdr:to>
          <xdr:col>8</xdr:col>
          <xdr:colOff>428625</xdr:colOff>
          <xdr:row>44</xdr:row>
          <xdr:rowOff>266700</xdr:rowOff>
        </xdr:to>
        <xdr:sp macro="" textlink="">
          <xdr:nvSpPr>
            <xdr:cNvPr id="12835" name="Option Button 547" hidden="1">
              <a:extLst>
                <a:ext uri="{63B3BB69-23CF-44E3-9099-C40C66FF867C}">
                  <a14:compatExt spid="_x0000_s12835"/>
                </a:ext>
                <a:ext uri="{FF2B5EF4-FFF2-40B4-BE49-F238E27FC236}">
                  <a16:creationId xmlns:a16="http://schemas.microsoft.com/office/drawing/2014/main" id="{00000000-0008-0000-0000-00002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44</xdr:row>
          <xdr:rowOff>47625</xdr:rowOff>
        </xdr:from>
        <xdr:to>
          <xdr:col>9</xdr:col>
          <xdr:colOff>428625</xdr:colOff>
          <xdr:row>44</xdr:row>
          <xdr:rowOff>266700</xdr:rowOff>
        </xdr:to>
        <xdr:sp macro="" textlink="">
          <xdr:nvSpPr>
            <xdr:cNvPr id="12836" name="Option Button 548" hidden="1">
              <a:extLst>
                <a:ext uri="{63B3BB69-23CF-44E3-9099-C40C66FF867C}">
                  <a14:compatExt spid="_x0000_s12836"/>
                </a:ext>
                <a:ext uri="{FF2B5EF4-FFF2-40B4-BE49-F238E27FC236}">
                  <a16:creationId xmlns:a16="http://schemas.microsoft.com/office/drawing/2014/main" id="{00000000-0008-0000-0000-00002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44</xdr:row>
          <xdr:rowOff>47625</xdr:rowOff>
        </xdr:from>
        <xdr:to>
          <xdr:col>10</xdr:col>
          <xdr:colOff>428625</xdr:colOff>
          <xdr:row>44</xdr:row>
          <xdr:rowOff>266700</xdr:rowOff>
        </xdr:to>
        <xdr:sp macro="" textlink="">
          <xdr:nvSpPr>
            <xdr:cNvPr id="12837" name="Option Button 549" hidden="1">
              <a:extLst>
                <a:ext uri="{63B3BB69-23CF-44E3-9099-C40C66FF867C}">
                  <a14:compatExt spid="_x0000_s12837"/>
                </a:ext>
                <a:ext uri="{FF2B5EF4-FFF2-40B4-BE49-F238E27FC236}">
                  <a16:creationId xmlns:a16="http://schemas.microsoft.com/office/drawing/2014/main" id="{00000000-0008-0000-0000-00002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57150</xdr:rowOff>
        </xdr:from>
        <xdr:to>
          <xdr:col>11</xdr:col>
          <xdr:colOff>428625</xdr:colOff>
          <xdr:row>44</xdr:row>
          <xdr:rowOff>276225</xdr:rowOff>
        </xdr:to>
        <xdr:sp macro="" textlink="">
          <xdr:nvSpPr>
            <xdr:cNvPr id="12838" name="Option Button 550" hidden="1">
              <a:extLst>
                <a:ext uri="{63B3BB69-23CF-44E3-9099-C40C66FF867C}">
                  <a14:compatExt spid="_x0000_s12838"/>
                </a:ext>
                <a:ext uri="{FF2B5EF4-FFF2-40B4-BE49-F238E27FC236}">
                  <a16:creationId xmlns:a16="http://schemas.microsoft.com/office/drawing/2014/main" id="{00000000-0008-0000-0000-00002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45</xdr:row>
          <xdr:rowOff>57150</xdr:rowOff>
        </xdr:from>
        <xdr:to>
          <xdr:col>7</xdr:col>
          <xdr:colOff>428625</xdr:colOff>
          <xdr:row>45</xdr:row>
          <xdr:rowOff>276225</xdr:rowOff>
        </xdr:to>
        <xdr:sp macro="" textlink="">
          <xdr:nvSpPr>
            <xdr:cNvPr id="12840" name="Option Button 552" hidden="1">
              <a:extLst>
                <a:ext uri="{63B3BB69-23CF-44E3-9099-C40C66FF867C}">
                  <a14:compatExt spid="_x0000_s12840"/>
                </a:ext>
                <a:ext uri="{FF2B5EF4-FFF2-40B4-BE49-F238E27FC236}">
                  <a16:creationId xmlns:a16="http://schemas.microsoft.com/office/drawing/2014/main" id="{00000000-0008-0000-0000-00002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45</xdr:row>
          <xdr:rowOff>57150</xdr:rowOff>
        </xdr:from>
        <xdr:to>
          <xdr:col>8</xdr:col>
          <xdr:colOff>428625</xdr:colOff>
          <xdr:row>45</xdr:row>
          <xdr:rowOff>276225</xdr:rowOff>
        </xdr:to>
        <xdr:sp macro="" textlink="">
          <xdr:nvSpPr>
            <xdr:cNvPr id="12841" name="Option Button 553" hidden="1">
              <a:extLst>
                <a:ext uri="{63B3BB69-23CF-44E3-9099-C40C66FF867C}">
                  <a14:compatExt spid="_x0000_s12841"/>
                </a:ext>
                <a:ext uri="{FF2B5EF4-FFF2-40B4-BE49-F238E27FC236}">
                  <a16:creationId xmlns:a16="http://schemas.microsoft.com/office/drawing/2014/main" id="{00000000-0008-0000-0000-00002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45</xdr:row>
          <xdr:rowOff>57150</xdr:rowOff>
        </xdr:from>
        <xdr:to>
          <xdr:col>9</xdr:col>
          <xdr:colOff>428625</xdr:colOff>
          <xdr:row>45</xdr:row>
          <xdr:rowOff>276225</xdr:rowOff>
        </xdr:to>
        <xdr:sp macro="" textlink="">
          <xdr:nvSpPr>
            <xdr:cNvPr id="12842" name="Option Button 554" hidden="1">
              <a:extLst>
                <a:ext uri="{63B3BB69-23CF-44E3-9099-C40C66FF867C}">
                  <a14:compatExt spid="_x0000_s12842"/>
                </a:ext>
                <a:ext uri="{FF2B5EF4-FFF2-40B4-BE49-F238E27FC236}">
                  <a16:creationId xmlns:a16="http://schemas.microsoft.com/office/drawing/2014/main" id="{00000000-0008-0000-0000-00002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45</xdr:row>
          <xdr:rowOff>57150</xdr:rowOff>
        </xdr:from>
        <xdr:to>
          <xdr:col>10</xdr:col>
          <xdr:colOff>428625</xdr:colOff>
          <xdr:row>45</xdr:row>
          <xdr:rowOff>276225</xdr:rowOff>
        </xdr:to>
        <xdr:sp macro="" textlink="">
          <xdr:nvSpPr>
            <xdr:cNvPr id="12843" name="Option Button 555" hidden="1">
              <a:extLst>
                <a:ext uri="{63B3BB69-23CF-44E3-9099-C40C66FF867C}">
                  <a14:compatExt spid="_x0000_s12843"/>
                </a:ext>
                <a:ext uri="{FF2B5EF4-FFF2-40B4-BE49-F238E27FC236}">
                  <a16:creationId xmlns:a16="http://schemas.microsoft.com/office/drawing/2014/main" id="{00000000-0008-0000-0000-00002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45</xdr:row>
          <xdr:rowOff>57150</xdr:rowOff>
        </xdr:from>
        <xdr:to>
          <xdr:col>11</xdr:col>
          <xdr:colOff>428625</xdr:colOff>
          <xdr:row>45</xdr:row>
          <xdr:rowOff>276225</xdr:rowOff>
        </xdr:to>
        <xdr:sp macro="" textlink="">
          <xdr:nvSpPr>
            <xdr:cNvPr id="12844" name="Option Button 556" hidden="1">
              <a:extLst>
                <a:ext uri="{63B3BB69-23CF-44E3-9099-C40C66FF867C}">
                  <a14:compatExt spid="_x0000_s12844"/>
                </a:ext>
                <a:ext uri="{FF2B5EF4-FFF2-40B4-BE49-F238E27FC236}">
                  <a16:creationId xmlns:a16="http://schemas.microsoft.com/office/drawing/2014/main" id="{00000000-0008-0000-0000-00002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46</xdr:row>
          <xdr:rowOff>57150</xdr:rowOff>
        </xdr:from>
        <xdr:to>
          <xdr:col>7</xdr:col>
          <xdr:colOff>428625</xdr:colOff>
          <xdr:row>46</xdr:row>
          <xdr:rowOff>276225</xdr:rowOff>
        </xdr:to>
        <xdr:sp macro="" textlink="">
          <xdr:nvSpPr>
            <xdr:cNvPr id="12845" name="Option Button 557" hidden="1">
              <a:extLst>
                <a:ext uri="{63B3BB69-23CF-44E3-9099-C40C66FF867C}">
                  <a14:compatExt spid="_x0000_s12845"/>
                </a:ext>
                <a:ext uri="{FF2B5EF4-FFF2-40B4-BE49-F238E27FC236}">
                  <a16:creationId xmlns:a16="http://schemas.microsoft.com/office/drawing/2014/main" id="{00000000-0008-0000-0000-00002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57150</xdr:rowOff>
        </xdr:from>
        <xdr:to>
          <xdr:col>8</xdr:col>
          <xdr:colOff>428625</xdr:colOff>
          <xdr:row>46</xdr:row>
          <xdr:rowOff>276225</xdr:rowOff>
        </xdr:to>
        <xdr:sp macro="" textlink="">
          <xdr:nvSpPr>
            <xdr:cNvPr id="12846" name="Option Button 558" hidden="1">
              <a:extLst>
                <a:ext uri="{63B3BB69-23CF-44E3-9099-C40C66FF867C}">
                  <a14:compatExt spid="_x0000_s12846"/>
                </a:ext>
                <a:ext uri="{FF2B5EF4-FFF2-40B4-BE49-F238E27FC236}">
                  <a16:creationId xmlns:a16="http://schemas.microsoft.com/office/drawing/2014/main" id="{00000000-0008-0000-0000-00002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46</xdr:row>
          <xdr:rowOff>57150</xdr:rowOff>
        </xdr:from>
        <xdr:to>
          <xdr:col>9</xdr:col>
          <xdr:colOff>428625</xdr:colOff>
          <xdr:row>46</xdr:row>
          <xdr:rowOff>276225</xdr:rowOff>
        </xdr:to>
        <xdr:sp macro="" textlink="">
          <xdr:nvSpPr>
            <xdr:cNvPr id="12847" name="Option Button 559" hidden="1">
              <a:extLst>
                <a:ext uri="{63B3BB69-23CF-44E3-9099-C40C66FF867C}">
                  <a14:compatExt spid="_x0000_s12847"/>
                </a:ext>
                <a:ext uri="{FF2B5EF4-FFF2-40B4-BE49-F238E27FC236}">
                  <a16:creationId xmlns:a16="http://schemas.microsoft.com/office/drawing/2014/main" id="{00000000-0008-0000-0000-00002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46</xdr:row>
          <xdr:rowOff>57150</xdr:rowOff>
        </xdr:from>
        <xdr:to>
          <xdr:col>10</xdr:col>
          <xdr:colOff>428625</xdr:colOff>
          <xdr:row>46</xdr:row>
          <xdr:rowOff>276225</xdr:rowOff>
        </xdr:to>
        <xdr:sp macro="" textlink="">
          <xdr:nvSpPr>
            <xdr:cNvPr id="12848" name="Option Button 560" hidden="1">
              <a:extLst>
                <a:ext uri="{63B3BB69-23CF-44E3-9099-C40C66FF867C}">
                  <a14:compatExt spid="_x0000_s12848"/>
                </a:ext>
                <a:ext uri="{FF2B5EF4-FFF2-40B4-BE49-F238E27FC236}">
                  <a16:creationId xmlns:a16="http://schemas.microsoft.com/office/drawing/2014/main" id="{00000000-0008-0000-0000-00003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46</xdr:row>
          <xdr:rowOff>57150</xdr:rowOff>
        </xdr:from>
        <xdr:to>
          <xdr:col>11</xdr:col>
          <xdr:colOff>428625</xdr:colOff>
          <xdr:row>46</xdr:row>
          <xdr:rowOff>276225</xdr:rowOff>
        </xdr:to>
        <xdr:sp macro="" textlink="">
          <xdr:nvSpPr>
            <xdr:cNvPr id="12849" name="Option Button 561" hidden="1">
              <a:extLst>
                <a:ext uri="{63B3BB69-23CF-44E3-9099-C40C66FF867C}">
                  <a14:compatExt spid="_x0000_s12849"/>
                </a:ext>
                <a:ext uri="{FF2B5EF4-FFF2-40B4-BE49-F238E27FC236}">
                  <a16:creationId xmlns:a16="http://schemas.microsoft.com/office/drawing/2014/main" id="{00000000-0008-0000-0000-00003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38</xdr:row>
          <xdr:rowOff>76200</xdr:rowOff>
        </xdr:from>
        <xdr:to>
          <xdr:col>7</xdr:col>
          <xdr:colOff>400050</xdr:colOff>
          <xdr:row>38</xdr:row>
          <xdr:rowOff>295275</xdr:rowOff>
        </xdr:to>
        <xdr:sp macro="" textlink="">
          <xdr:nvSpPr>
            <xdr:cNvPr id="12850" name="Option Button 562" hidden="1">
              <a:extLst>
                <a:ext uri="{63B3BB69-23CF-44E3-9099-C40C66FF867C}">
                  <a14:compatExt spid="_x0000_s12850"/>
                </a:ext>
                <a:ext uri="{FF2B5EF4-FFF2-40B4-BE49-F238E27FC236}">
                  <a16:creationId xmlns:a16="http://schemas.microsoft.com/office/drawing/2014/main" id="{00000000-0008-0000-0000-00003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38</xdr:row>
          <xdr:rowOff>76200</xdr:rowOff>
        </xdr:from>
        <xdr:to>
          <xdr:col>8</xdr:col>
          <xdr:colOff>400050</xdr:colOff>
          <xdr:row>38</xdr:row>
          <xdr:rowOff>295275</xdr:rowOff>
        </xdr:to>
        <xdr:sp macro="" textlink="">
          <xdr:nvSpPr>
            <xdr:cNvPr id="12851" name="Option Button 563" hidden="1">
              <a:extLst>
                <a:ext uri="{63B3BB69-23CF-44E3-9099-C40C66FF867C}">
                  <a14:compatExt spid="_x0000_s12851"/>
                </a:ext>
                <a:ext uri="{FF2B5EF4-FFF2-40B4-BE49-F238E27FC236}">
                  <a16:creationId xmlns:a16="http://schemas.microsoft.com/office/drawing/2014/main" id="{00000000-0008-0000-0000-00003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38</xdr:row>
          <xdr:rowOff>76200</xdr:rowOff>
        </xdr:from>
        <xdr:to>
          <xdr:col>9</xdr:col>
          <xdr:colOff>400050</xdr:colOff>
          <xdr:row>38</xdr:row>
          <xdr:rowOff>295275</xdr:rowOff>
        </xdr:to>
        <xdr:sp macro="" textlink="">
          <xdr:nvSpPr>
            <xdr:cNvPr id="12852" name="Option Button 564" hidden="1">
              <a:extLst>
                <a:ext uri="{63B3BB69-23CF-44E3-9099-C40C66FF867C}">
                  <a14:compatExt spid="_x0000_s12852"/>
                </a:ext>
                <a:ext uri="{FF2B5EF4-FFF2-40B4-BE49-F238E27FC236}">
                  <a16:creationId xmlns:a16="http://schemas.microsoft.com/office/drawing/2014/main" id="{00000000-0008-0000-0000-00003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76200</xdr:rowOff>
        </xdr:from>
        <xdr:to>
          <xdr:col>10</xdr:col>
          <xdr:colOff>400050</xdr:colOff>
          <xdr:row>38</xdr:row>
          <xdr:rowOff>295275</xdr:rowOff>
        </xdr:to>
        <xdr:sp macro="" textlink="">
          <xdr:nvSpPr>
            <xdr:cNvPr id="12853" name="Option Button 565" hidden="1">
              <a:extLst>
                <a:ext uri="{63B3BB69-23CF-44E3-9099-C40C66FF867C}">
                  <a14:compatExt spid="_x0000_s12853"/>
                </a:ext>
                <a:ext uri="{FF2B5EF4-FFF2-40B4-BE49-F238E27FC236}">
                  <a16:creationId xmlns:a16="http://schemas.microsoft.com/office/drawing/2014/main" id="{00000000-0008-0000-0000-00003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38</xdr:row>
          <xdr:rowOff>76200</xdr:rowOff>
        </xdr:from>
        <xdr:to>
          <xdr:col>11</xdr:col>
          <xdr:colOff>400050</xdr:colOff>
          <xdr:row>38</xdr:row>
          <xdr:rowOff>295275</xdr:rowOff>
        </xdr:to>
        <xdr:sp macro="" textlink="">
          <xdr:nvSpPr>
            <xdr:cNvPr id="12854" name="Option Button 566" hidden="1">
              <a:extLst>
                <a:ext uri="{63B3BB69-23CF-44E3-9099-C40C66FF867C}">
                  <a14:compatExt spid="_x0000_s12854"/>
                </a:ext>
                <a:ext uri="{FF2B5EF4-FFF2-40B4-BE49-F238E27FC236}">
                  <a16:creationId xmlns:a16="http://schemas.microsoft.com/office/drawing/2014/main" id="{00000000-0008-0000-0000-00003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12</xdr:col>
          <xdr:colOff>0</xdr:colOff>
          <xdr:row>48</xdr:row>
          <xdr:rowOff>0</xdr:rowOff>
        </xdr:to>
        <xdr:sp macro="" textlink="">
          <xdr:nvSpPr>
            <xdr:cNvPr id="12878" name="Group Box 590" hidden="1">
              <a:extLst>
                <a:ext uri="{63B3BB69-23CF-44E3-9099-C40C66FF867C}">
                  <a14:compatExt spid="_x0000_s12878"/>
                </a:ext>
                <a:ext uri="{FF2B5EF4-FFF2-40B4-BE49-F238E27FC236}">
                  <a16:creationId xmlns:a16="http://schemas.microsoft.com/office/drawing/2014/main" id="{00000000-0008-0000-0000-00004E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47625</xdr:rowOff>
        </xdr:from>
        <xdr:to>
          <xdr:col>7</xdr:col>
          <xdr:colOff>419100</xdr:colOff>
          <xdr:row>47</xdr:row>
          <xdr:rowOff>266700</xdr:rowOff>
        </xdr:to>
        <xdr:sp macro="" textlink="">
          <xdr:nvSpPr>
            <xdr:cNvPr id="12935" name="Option Button 647" hidden="1">
              <a:extLst>
                <a:ext uri="{63B3BB69-23CF-44E3-9099-C40C66FF867C}">
                  <a14:compatExt spid="_x0000_s12935"/>
                </a:ext>
                <a:ext uri="{FF2B5EF4-FFF2-40B4-BE49-F238E27FC236}">
                  <a16:creationId xmlns:a16="http://schemas.microsoft.com/office/drawing/2014/main" id="{00000000-0008-0000-0000-00008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47</xdr:row>
          <xdr:rowOff>47625</xdr:rowOff>
        </xdr:from>
        <xdr:to>
          <xdr:col>8</xdr:col>
          <xdr:colOff>438150</xdr:colOff>
          <xdr:row>47</xdr:row>
          <xdr:rowOff>266700</xdr:rowOff>
        </xdr:to>
        <xdr:sp macro="" textlink="">
          <xdr:nvSpPr>
            <xdr:cNvPr id="12936" name="Option Button 648" hidden="1">
              <a:extLst>
                <a:ext uri="{63B3BB69-23CF-44E3-9099-C40C66FF867C}">
                  <a14:compatExt spid="_x0000_s12936"/>
                </a:ext>
                <a:ext uri="{FF2B5EF4-FFF2-40B4-BE49-F238E27FC236}">
                  <a16:creationId xmlns:a16="http://schemas.microsoft.com/office/drawing/2014/main" id="{00000000-0008-0000-0000-00008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47</xdr:row>
          <xdr:rowOff>47625</xdr:rowOff>
        </xdr:from>
        <xdr:to>
          <xdr:col>9</xdr:col>
          <xdr:colOff>400050</xdr:colOff>
          <xdr:row>47</xdr:row>
          <xdr:rowOff>266700</xdr:rowOff>
        </xdr:to>
        <xdr:sp macro="" textlink="">
          <xdr:nvSpPr>
            <xdr:cNvPr id="12937" name="Option Button 649" hidden="1">
              <a:extLst>
                <a:ext uri="{63B3BB69-23CF-44E3-9099-C40C66FF867C}">
                  <a14:compatExt spid="_x0000_s12937"/>
                </a:ext>
                <a:ext uri="{FF2B5EF4-FFF2-40B4-BE49-F238E27FC236}">
                  <a16:creationId xmlns:a16="http://schemas.microsoft.com/office/drawing/2014/main" id="{00000000-0008-0000-0000-00008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47</xdr:row>
          <xdr:rowOff>47625</xdr:rowOff>
        </xdr:from>
        <xdr:to>
          <xdr:col>10</xdr:col>
          <xdr:colOff>400050</xdr:colOff>
          <xdr:row>47</xdr:row>
          <xdr:rowOff>266700</xdr:rowOff>
        </xdr:to>
        <xdr:sp macro="" textlink="">
          <xdr:nvSpPr>
            <xdr:cNvPr id="12938" name="Option Button 650" hidden="1">
              <a:extLst>
                <a:ext uri="{63B3BB69-23CF-44E3-9099-C40C66FF867C}">
                  <a14:compatExt spid="_x0000_s12938"/>
                </a:ext>
                <a:ext uri="{FF2B5EF4-FFF2-40B4-BE49-F238E27FC236}">
                  <a16:creationId xmlns:a16="http://schemas.microsoft.com/office/drawing/2014/main" id="{00000000-0008-0000-0000-00008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47</xdr:row>
          <xdr:rowOff>47625</xdr:rowOff>
        </xdr:from>
        <xdr:to>
          <xdr:col>11</xdr:col>
          <xdr:colOff>428625</xdr:colOff>
          <xdr:row>47</xdr:row>
          <xdr:rowOff>266700</xdr:rowOff>
        </xdr:to>
        <xdr:sp macro="" textlink="">
          <xdr:nvSpPr>
            <xdr:cNvPr id="12939" name="Option Button 651" hidden="1">
              <a:extLst>
                <a:ext uri="{63B3BB69-23CF-44E3-9099-C40C66FF867C}">
                  <a14:compatExt spid="_x0000_s12939"/>
                </a:ext>
                <a:ext uri="{FF2B5EF4-FFF2-40B4-BE49-F238E27FC236}">
                  <a16:creationId xmlns:a16="http://schemas.microsoft.com/office/drawing/2014/main" id="{00000000-0008-0000-0000-00008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12</xdr:col>
          <xdr:colOff>0</xdr:colOff>
          <xdr:row>64</xdr:row>
          <xdr:rowOff>0</xdr:rowOff>
        </xdr:to>
        <xdr:sp macro="" textlink="">
          <xdr:nvSpPr>
            <xdr:cNvPr id="12947" name="Group Box 659" hidden="1">
              <a:extLst>
                <a:ext uri="{63B3BB69-23CF-44E3-9099-C40C66FF867C}">
                  <a14:compatExt spid="_x0000_s12947"/>
                </a:ext>
                <a:ext uri="{FF2B5EF4-FFF2-40B4-BE49-F238E27FC236}">
                  <a16:creationId xmlns:a16="http://schemas.microsoft.com/office/drawing/2014/main" id="{00000000-0008-0000-0000-000093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216476</xdr:colOff>
      <xdr:row>0</xdr:row>
      <xdr:rowOff>107708</xdr:rowOff>
    </xdr:from>
    <xdr:to>
      <xdr:col>0</xdr:col>
      <xdr:colOff>216476</xdr:colOff>
      <xdr:row>4</xdr:row>
      <xdr:rowOff>85730</xdr:rowOff>
    </xdr:to>
    <xdr:pic>
      <xdr:nvPicPr>
        <xdr:cNvPr id="2" name="3 Imagen" descr="http://www.trabajo.gob.ec/wp-content/uploads/logo-290x96.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476" y="107708"/>
          <a:ext cx="0" cy="578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123825</xdr:rowOff>
    </xdr:from>
    <xdr:to>
      <xdr:col>2</xdr:col>
      <xdr:colOff>325887</xdr:colOff>
      <xdr:row>4</xdr:row>
      <xdr:rowOff>64753</xdr:rowOff>
    </xdr:to>
    <xdr:pic>
      <xdr:nvPicPr>
        <xdr:cNvPr id="5" name="4 Imagen" descr="http://www.trabajo.gob.ec/wp-content/uploads/logo-290x96.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1354587" cy="54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1485900</xdr:colOff>
      <xdr:row>3</xdr:row>
      <xdr:rowOff>102853</xdr:rowOff>
    </xdr:to>
    <xdr:pic>
      <xdr:nvPicPr>
        <xdr:cNvPr id="2" name="1 Imagen" descr="http://www.trabajo.gob.ec/wp-content/uploads/logo-290x9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743075" cy="54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17</xdr:col>
          <xdr:colOff>104775</xdr:colOff>
          <xdr:row>31</xdr:row>
          <xdr:rowOff>95250</xdr:rowOff>
        </xdr:from>
        <xdr:to>
          <xdr:col>18</xdr:col>
          <xdr:colOff>1981200</xdr:colOff>
          <xdr:row>34</xdr:row>
          <xdr:rowOff>9525</xdr:rowOff>
        </xdr:to>
        <xdr:sp macro="" textlink="">
          <xdr:nvSpPr>
            <xdr:cNvPr id="17444" name="Group Box 36" hidden="1">
              <a:extLst>
                <a:ext uri="{63B3BB69-23CF-44E3-9099-C40C66FF867C}">
                  <a14:compatExt spid="_x0000_s17444"/>
                </a:ext>
                <a:ext uri="{FF2B5EF4-FFF2-40B4-BE49-F238E27FC236}">
                  <a16:creationId xmlns:a16="http://schemas.microsoft.com/office/drawing/2014/main" id="{00000000-0008-0000-0500-00002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61</xdr:row>
          <xdr:rowOff>123825</xdr:rowOff>
        </xdr:from>
        <xdr:to>
          <xdr:col>8</xdr:col>
          <xdr:colOff>295275</xdr:colOff>
          <xdr:row>61</xdr:row>
          <xdr:rowOff>390525</xdr:rowOff>
        </xdr:to>
        <xdr:sp macro="" textlink="">
          <xdr:nvSpPr>
            <xdr:cNvPr id="17546" name="Option Button 138" hidden="1">
              <a:extLst>
                <a:ext uri="{63B3BB69-23CF-44E3-9099-C40C66FF867C}">
                  <a14:compatExt spid="_x0000_s17546"/>
                </a:ext>
                <a:ext uri="{FF2B5EF4-FFF2-40B4-BE49-F238E27FC236}">
                  <a16:creationId xmlns:a16="http://schemas.microsoft.com/office/drawing/2014/main" id="{00000000-0008-0000-0500-00008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61</xdr:row>
          <xdr:rowOff>123825</xdr:rowOff>
        </xdr:from>
        <xdr:to>
          <xdr:col>10</xdr:col>
          <xdr:colOff>266700</xdr:colOff>
          <xdr:row>61</xdr:row>
          <xdr:rowOff>428625</xdr:rowOff>
        </xdr:to>
        <xdr:sp macro="" textlink="">
          <xdr:nvSpPr>
            <xdr:cNvPr id="17547" name="Option Button 139" hidden="1">
              <a:extLst>
                <a:ext uri="{63B3BB69-23CF-44E3-9099-C40C66FF867C}">
                  <a14:compatExt spid="_x0000_s17547"/>
                </a:ext>
                <a:ext uri="{FF2B5EF4-FFF2-40B4-BE49-F238E27FC236}">
                  <a16:creationId xmlns:a16="http://schemas.microsoft.com/office/drawing/2014/main" id="{00000000-0008-0000-0500-00008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85725</xdr:rowOff>
        </xdr:from>
        <xdr:to>
          <xdr:col>12</xdr:col>
          <xdr:colOff>238125</xdr:colOff>
          <xdr:row>61</xdr:row>
          <xdr:rowOff>390525</xdr:rowOff>
        </xdr:to>
        <xdr:sp macro="" textlink="">
          <xdr:nvSpPr>
            <xdr:cNvPr id="17548" name="Option Button 140" hidden="1">
              <a:extLst>
                <a:ext uri="{63B3BB69-23CF-44E3-9099-C40C66FF867C}">
                  <a14:compatExt spid="_x0000_s17548"/>
                </a:ext>
                <a:ext uri="{FF2B5EF4-FFF2-40B4-BE49-F238E27FC236}">
                  <a16:creationId xmlns:a16="http://schemas.microsoft.com/office/drawing/2014/main" id="{00000000-0008-0000-0500-00008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666750</xdr:colOff>
      <xdr:row>4</xdr:row>
      <xdr:rowOff>164987</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91643" cy="654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75</xdr:row>
          <xdr:rowOff>276225</xdr:rowOff>
        </xdr:from>
        <xdr:to>
          <xdr:col>9</xdr:col>
          <xdr:colOff>428625</xdr:colOff>
          <xdr:row>75</xdr:row>
          <xdr:rowOff>533400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75</xdr:row>
          <xdr:rowOff>276225</xdr:rowOff>
        </xdr:from>
        <xdr:to>
          <xdr:col>8</xdr:col>
          <xdr:colOff>400050</xdr:colOff>
          <xdr:row>75</xdr:row>
          <xdr:rowOff>533400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75</xdr:row>
          <xdr:rowOff>276225</xdr:rowOff>
        </xdr:from>
        <xdr:to>
          <xdr:col>7</xdr:col>
          <xdr:colOff>419100</xdr:colOff>
          <xdr:row>75</xdr:row>
          <xdr:rowOff>533400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10</xdr:col>
          <xdr:colOff>0</xdr:colOff>
          <xdr:row>75</xdr:row>
          <xdr:rowOff>819150</xdr:rowOff>
        </xdr:to>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76</xdr:row>
          <xdr:rowOff>266700</xdr:rowOff>
        </xdr:from>
        <xdr:to>
          <xdr:col>9</xdr:col>
          <xdr:colOff>476250</xdr:colOff>
          <xdr:row>76</xdr:row>
          <xdr:rowOff>552450</xdr:rowOff>
        </xdr:to>
        <xdr:sp macro="" textlink="">
          <xdr:nvSpPr>
            <xdr:cNvPr id="18439" name="Option Button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76</xdr:row>
          <xdr:rowOff>266700</xdr:rowOff>
        </xdr:from>
        <xdr:to>
          <xdr:col>8</xdr:col>
          <xdr:colOff>457200</xdr:colOff>
          <xdr:row>76</xdr:row>
          <xdr:rowOff>552450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76</xdr:row>
          <xdr:rowOff>276225</xdr:rowOff>
        </xdr:from>
        <xdr:to>
          <xdr:col>7</xdr:col>
          <xdr:colOff>457200</xdr:colOff>
          <xdr:row>76</xdr:row>
          <xdr:rowOff>561975</xdr:rowOff>
        </xdr:to>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10</xdr:col>
          <xdr:colOff>0</xdr:colOff>
          <xdr:row>77</xdr:row>
          <xdr:rowOff>0</xdr:rowOff>
        </xdr:to>
        <xdr:sp macro="" textlink="">
          <xdr:nvSpPr>
            <xdr:cNvPr id="18444" name="Group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77</xdr:row>
          <xdr:rowOff>219075</xdr:rowOff>
        </xdr:from>
        <xdr:to>
          <xdr:col>9</xdr:col>
          <xdr:colOff>447675</xdr:colOff>
          <xdr:row>77</xdr:row>
          <xdr:rowOff>476250</xdr:rowOff>
        </xdr:to>
        <xdr:sp macro="" textlink="">
          <xdr:nvSpPr>
            <xdr:cNvPr id="18445" name="Option Button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77</xdr:row>
          <xdr:rowOff>219075</xdr:rowOff>
        </xdr:from>
        <xdr:to>
          <xdr:col>8</xdr:col>
          <xdr:colOff>419100</xdr:colOff>
          <xdr:row>77</xdr:row>
          <xdr:rowOff>476250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77</xdr:row>
          <xdr:rowOff>219075</xdr:rowOff>
        </xdr:from>
        <xdr:to>
          <xdr:col>7</xdr:col>
          <xdr:colOff>419100</xdr:colOff>
          <xdr:row>77</xdr:row>
          <xdr:rowOff>476250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87</xdr:row>
          <xdr:rowOff>209550</xdr:rowOff>
        </xdr:from>
        <xdr:to>
          <xdr:col>9</xdr:col>
          <xdr:colOff>504825</xdr:colOff>
          <xdr:row>87</xdr:row>
          <xdr:rowOff>523875</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87</xdr:row>
          <xdr:rowOff>219075</xdr:rowOff>
        </xdr:from>
        <xdr:to>
          <xdr:col>8</xdr:col>
          <xdr:colOff>495300</xdr:colOff>
          <xdr:row>87</xdr:row>
          <xdr:rowOff>533400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87</xdr:row>
          <xdr:rowOff>219075</xdr:rowOff>
        </xdr:from>
        <xdr:to>
          <xdr:col>7</xdr:col>
          <xdr:colOff>485775</xdr:colOff>
          <xdr:row>87</xdr:row>
          <xdr:rowOff>533400</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247650</xdr:rowOff>
        </xdr:from>
        <xdr:to>
          <xdr:col>9</xdr:col>
          <xdr:colOff>495300</xdr:colOff>
          <xdr:row>88</xdr:row>
          <xdr:rowOff>561975</xdr:rowOff>
        </xdr:to>
        <xdr:sp macro="" textlink="">
          <xdr:nvSpPr>
            <xdr:cNvPr id="18456" name="Option Button 24" hidden="1">
              <a:extLst>
                <a:ext uri="{63B3BB69-23CF-44E3-9099-C40C66FF867C}">
                  <a14:compatExt spid="_x0000_s18456"/>
                </a:ext>
                <a:ext uri="{FF2B5EF4-FFF2-40B4-BE49-F238E27FC236}">
                  <a16:creationId xmlns:a16="http://schemas.microsoft.com/office/drawing/2014/main" id="{00000000-0008-0000-07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247650</xdr:rowOff>
        </xdr:from>
        <xdr:to>
          <xdr:col>8</xdr:col>
          <xdr:colOff>495300</xdr:colOff>
          <xdr:row>88</xdr:row>
          <xdr:rowOff>561975</xdr:rowOff>
        </xdr:to>
        <xdr:sp macro="" textlink="">
          <xdr:nvSpPr>
            <xdr:cNvPr id="18457" name="Option Button 25" hidden="1">
              <a:extLst>
                <a:ext uri="{63B3BB69-23CF-44E3-9099-C40C66FF867C}">
                  <a14:compatExt spid="_x0000_s18457"/>
                </a:ext>
                <a:ext uri="{FF2B5EF4-FFF2-40B4-BE49-F238E27FC236}">
                  <a16:creationId xmlns:a16="http://schemas.microsoft.com/office/drawing/2014/main" id="{00000000-0008-0000-07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88</xdr:row>
          <xdr:rowOff>247650</xdr:rowOff>
        </xdr:from>
        <xdr:to>
          <xdr:col>7</xdr:col>
          <xdr:colOff>485775</xdr:colOff>
          <xdr:row>88</xdr:row>
          <xdr:rowOff>561975</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7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89</xdr:row>
          <xdr:rowOff>219075</xdr:rowOff>
        </xdr:from>
        <xdr:to>
          <xdr:col>9</xdr:col>
          <xdr:colOff>504825</xdr:colOff>
          <xdr:row>89</xdr:row>
          <xdr:rowOff>523875</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7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89</xdr:row>
          <xdr:rowOff>219075</xdr:rowOff>
        </xdr:from>
        <xdr:to>
          <xdr:col>8</xdr:col>
          <xdr:colOff>495300</xdr:colOff>
          <xdr:row>89</xdr:row>
          <xdr:rowOff>523875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7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89</xdr:row>
          <xdr:rowOff>219075</xdr:rowOff>
        </xdr:from>
        <xdr:to>
          <xdr:col>7</xdr:col>
          <xdr:colOff>476250</xdr:colOff>
          <xdr:row>89</xdr:row>
          <xdr:rowOff>523875</xdr:rowOff>
        </xdr:to>
        <xdr:sp macro="" textlink="">
          <xdr:nvSpPr>
            <xdr:cNvPr id="18464" name="Option Button 32" hidden="1">
              <a:extLst>
                <a:ext uri="{63B3BB69-23CF-44E3-9099-C40C66FF867C}">
                  <a14:compatExt spid="_x0000_s18464"/>
                </a:ext>
                <a:ext uri="{FF2B5EF4-FFF2-40B4-BE49-F238E27FC236}">
                  <a16:creationId xmlns:a16="http://schemas.microsoft.com/office/drawing/2014/main" id="{00000000-0008-0000-07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10</xdr:col>
          <xdr:colOff>0</xdr:colOff>
          <xdr:row>47</xdr:row>
          <xdr:rowOff>0</xdr:rowOff>
        </xdr:to>
        <xdr:sp macro="" textlink="">
          <xdr:nvSpPr>
            <xdr:cNvPr id="18469" name="Group Box 37" hidden="1">
              <a:extLst>
                <a:ext uri="{63B3BB69-23CF-44E3-9099-C40C66FF867C}">
                  <a14:compatExt spid="_x0000_s18469"/>
                </a:ext>
                <a:ext uri="{FF2B5EF4-FFF2-40B4-BE49-F238E27FC236}">
                  <a16:creationId xmlns:a16="http://schemas.microsoft.com/office/drawing/2014/main" id="{00000000-0008-0000-0700-00002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10</xdr:col>
          <xdr:colOff>0</xdr:colOff>
          <xdr:row>48</xdr:row>
          <xdr:rowOff>0</xdr:rowOff>
        </xdr:to>
        <xdr:sp macro="" textlink="">
          <xdr:nvSpPr>
            <xdr:cNvPr id="18470" name="Group Box 38" hidden="1">
              <a:extLst>
                <a:ext uri="{63B3BB69-23CF-44E3-9099-C40C66FF867C}">
                  <a14:compatExt spid="_x0000_s18470"/>
                </a:ext>
                <a:ext uri="{FF2B5EF4-FFF2-40B4-BE49-F238E27FC236}">
                  <a16:creationId xmlns:a16="http://schemas.microsoft.com/office/drawing/2014/main" id="{00000000-0008-0000-0700-00002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10</xdr:col>
          <xdr:colOff>0</xdr:colOff>
          <xdr:row>52</xdr:row>
          <xdr:rowOff>0</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7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10</xdr:col>
          <xdr:colOff>0</xdr:colOff>
          <xdr:row>63</xdr:row>
          <xdr:rowOff>0</xdr:rowOff>
        </xdr:to>
        <xdr:sp macro="" textlink="">
          <xdr:nvSpPr>
            <xdr:cNvPr id="18475" name="Group Box 43" hidden="1">
              <a:extLst>
                <a:ext uri="{63B3BB69-23CF-44E3-9099-C40C66FF867C}">
                  <a14:compatExt spid="_x0000_s18475"/>
                </a:ext>
                <a:ext uri="{FF2B5EF4-FFF2-40B4-BE49-F238E27FC236}">
                  <a16:creationId xmlns:a16="http://schemas.microsoft.com/office/drawing/2014/main" id="{00000000-0008-0000-0700-00002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10</xdr:col>
          <xdr:colOff>0</xdr:colOff>
          <xdr:row>64</xdr:row>
          <xdr:rowOff>0</xdr:rowOff>
        </xdr:to>
        <xdr:sp macro="" textlink="">
          <xdr:nvSpPr>
            <xdr:cNvPr id="18476" name="Group Box 44" hidden="1">
              <a:extLst>
                <a:ext uri="{63B3BB69-23CF-44E3-9099-C40C66FF867C}">
                  <a14:compatExt spid="_x0000_s18476"/>
                </a:ext>
                <a:ext uri="{FF2B5EF4-FFF2-40B4-BE49-F238E27FC236}">
                  <a16:creationId xmlns:a16="http://schemas.microsoft.com/office/drawing/2014/main" id="{00000000-0008-0000-0700-00002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57150</xdr:rowOff>
        </xdr:from>
        <xdr:to>
          <xdr:col>9</xdr:col>
          <xdr:colOff>495300</xdr:colOff>
          <xdr:row>46</xdr:row>
          <xdr:rowOff>276225</xdr:rowOff>
        </xdr:to>
        <xdr:sp macro="" textlink="">
          <xdr:nvSpPr>
            <xdr:cNvPr id="18478" name="Option Button 46" hidden="1">
              <a:extLst>
                <a:ext uri="{63B3BB69-23CF-44E3-9099-C40C66FF867C}">
                  <a14:compatExt spid="_x0000_s18478"/>
                </a:ext>
                <a:ext uri="{FF2B5EF4-FFF2-40B4-BE49-F238E27FC236}">
                  <a16:creationId xmlns:a16="http://schemas.microsoft.com/office/drawing/2014/main" id="{00000000-0008-0000-07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57150</xdr:rowOff>
        </xdr:from>
        <xdr:to>
          <xdr:col>8</xdr:col>
          <xdr:colOff>495300</xdr:colOff>
          <xdr:row>46</xdr:row>
          <xdr:rowOff>276225</xdr:rowOff>
        </xdr:to>
        <xdr:sp macro="" textlink="">
          <xdr:nvSpPr>
            <xdr:cNvPr id="18479" name="Option Button 47" hidden="1">
              <a:extLst>
                <a:ext uri="{63B3BB69-23CF-44E3-9099-C40C66FF867C}">
                  <a14:compatExt spid="_x0000_s18479"/>
                </a:ext>
                <a:ext uri="{FF2B5EF4-FFF2-40B4-BE49-F238E27FC236}">
                  <a16:creationId xmlns:a16="http://schemas.microsoft.com/office/drawing/2014/main" id="{00000000-0008-0000-07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57150</xdr:rowOff>
        </xdr:from>
        <xdr:to>
          <xdr:col>7</xdr:col>
          <xdr:colOff>495300</xdr:colOff>
          <xdr:row>46</xdr:row>
          <xdr:rowOff>276225</xdr:rowOff>
        </xdr:to>
        <xdr:sp macro="" textlink="">
          <xdr:nvSpPr>
            <xdr:cNvPr id="18480" name="Option Button 48" hidden="1">
              <a:extLst>
                <a:ext uri="{63B3BB69-23CF-44E3-9099-C40C66FF867C}">
                  <a14:compatExt spid="_x0000_s18480"/>
                </a:ext>
                <a:ext uri="{FF2B5EF4-FFF2-40B4-BE49-F238E27FC236}">
                  <a16:creationId xmlns:a16="http://schemas.microsoft.com/office/drawing/2014/main" id="{00000000-0008-0000-07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47</xdr:row>
          <xdr:rowOff>47625</xdr:rowOff>
        </xdr:from>
        <xdr:to>
          <xdr:col>9</xdr:col>
          <xdr:colOff>485775</xdr:colOff>
          <xdr:row>47</xdr:row>
          <xdr:rowOff>266700</xdr:rowOff>
        </xdr:to>
        <xdr:sp macro="" textlink="">
          <xdr:nvSpPr>
            <xdr:cNvPr id="18483" name="Option Button 51" hidden="1">
              <a:extLst>
                <a:ext uri="{63B3BB69-23CF-44E3-9099-C40C66FF867C}">
                  <a14:compatExt spid="_x0000_s18483"/>
                </a:ext>
                <a:ext uri="{FF2B5EF4-FFF2-40B4-BE49-F238E27FC236}">
                  <a16:creationId xmlns:a16="http://schemas.microsoft.com/office/drawing/2014/main" id="{00000000-0008-0000-07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47625</xdr:rowOff>
        </xdr:from>
        <xdr:to>
          <xdr:col>8</xdr:col>
          <xdr:colOff>495300</xdr:colOff>
          <xdr:row>47</xdr:row>
          <xdr:rowOff>266700</xdr:rowOff>
        </xdr:to>
        <xdr:sp macro="" textlink="">
          <xdr:nvSpPr>
            <xdr:cNvPr id="18484" name="Option Button 52" hidden="1">
              <a:extLst>
                <a:ext uri="{63B3BB69-23CF-44E3-9099-C40C66FF867C}">
                  <a14:compatExt spid="_x0000_s18484"/>
                </a:ext>
                <a:ext uri="{FF2B5EF4-FFF2-40B4-BE49-F238E27FC236}">
                  <a16:creationId xmlns:a16="http://schemas.microsoft.com/office/drawing/2014/main" id="{00000000-0008-0000-07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47625</xdr:rowOff>
        </xdr:from>
        <xdr:to>
          <xdr:col>7</xdr:col>
          <xdr:colOff>495300</xdr:colOff>
          <xdr:row>47</xdr:row>
          <xdr:rowOff>266700</xdr:rowOff>
        </xdr:to>
        <xdr:sp macro="" textlink="">
          <xdr:nvSpPr>
            <xdr:cNvPr id="18485" name="Option Button 53" hidden="1">
              <a:extLst>
                <a:ext uri="{63B3BB69-23CF-44E3-9099-C40C66FF867C}">
                  <a14:compatExt spid="_x0000_s18485"/>
                </a:ext>
                <a:ext uri="{FF2B5EF4-FFF2-40B4-BE49-F238E27FC236}">
                  <a16:creationId xmlns:a16="http://schemas.microsoft.com/office/drawing/2014/main" id="{00000000-0008-0000-07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48</xdr:row>
          <xdr:rowOff>47625</xdr:rowOff>
        </xdr:from>
        <xdr:to>
          <xdr:col>9</xdr:col>
          <xdr:colOff>485775</xdr:colOff>
          <xdr:row>48</xdr:row>
          <xdr:rowOff>266700</xdr:rowOff>
        </xdr:to>
        <xdr:sp macro="" textlink="">
          <xdr:nvSpPr>
            <xdr:cNvPr id="18488" name="Option Button 56" hidden="1">
              <a:extLst>
                <a:ext uri="{63B3BB69-23CF-44E3-9099-C40C66FF867C}">
                  <a14:compatExt spid="_x0000_s18488"/>
                </a:ext>
                <a:ext uri="{FF2B5EF4-FFF2-40B4-BE49-F238E27FC236}">
                  <a16:creationId xmlns:a16="http://schemas.microsoft.com/office/drawing/2014/main" id="{00000000-0008-0000-07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47625</xdr:rowOff>
        </xdr:from>
        <xdr:to>
          <xdr:col>8</xdr:col>
          <xdr:colOff>495300</xdr:colOff>
          <xdr:row>48</xdr:row>
          <xdr:rowOff>266700</xdr:rowOff>
        </xdr:to>
        <xdr:sp macro="" textlink="">
          <xdr:nvSpPr>
            <xdr:cNvPr id="18489" name="Option Button 57" hidden="1">
              <a:extLst>
                <a:ext uri="{63B3BB69-23CF-44E3-9099-C40C66FF867C}">
                  <a14:compatExt spid="_x0000_s18489"/>
                </a:ext>
                <a:ext uri="{FF2B5EF4-FFF2-40B4-BE49-F238E27FC236}">
                  <a16:creationId xmlns:a16="http://schemas.microsoft.com/office/drawing/2014/main" id="{00000000-0008-0000-07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xdr:row>
          <xdr:rowOff>47625</xdr:rowOff>
        </xdr:from>
        <xdr:to>
          <xdr:col>7</xdr:col>
          <xdr:colOff>504825</xdr:colOff>
          <xdr:row>48</xdr:row>
          <xdr:rowOff>266700</xdr:rowOff>
        </xdr:to>
        <xdr:sp macro="" textlink="">
          <xdr:nvSpPr>
            <xdr:cNvPr id="18490" name="Option Button 58" hidden="1">
              <a:extLst>
                <a:ext uri="{63B3BB69-23CF-44E3-9099-C40C66FF867C}">
                  <a14:compatExt spid="_x0000_s18490"/>
                </a:ext>
                <a:ext uri="{FF2B5EF4-FFF2-40B4-BE49-F238E27FC236}">
                  <a16:creationId xmlns:a16="http://schemas.microsoft.com/office/drawing/2014/main" id="{00000000-0008-0000-07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38100</xdr:rowOff>
        </xdr:from>
        <xdr:to>
          <xdr:col>9</xdr:col>
          <xdr:colOff>495300</xdr:colOff>
          <xdr:row>49</xdr:row>
          <xdr:rowOff>257175</xdr:rowOff>
        </xdr:to>
        <xdr:sp macro="" textlink="">
          <xdr:nvSpPr>
            <xdr:cNvPr id="18493" name="Option Button 61" hidden="1">
              <a:extLst>
                <a:ext uri="{63B3BB69-23CF-44E3-9099-C40C66FF867C}">
                  <a14:compatExt spid="_x0000_s18493"/>
                </a:ext>
                <a:ext uri="{FF2B5EF4-FFF2-40B4-BE49-F238E27FC236}">
                  <a16:creationId xmlns:a16="http://schemas.microsoft.com/office/drawing/2014/main" id="{00000000-0008-0000-07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49</xdr:row>
          <xdr:rowOff>38100</xdr:rowOff>
        </xdr:from>
        <xdr:to>
          <xdr:col>8</xdr:col>
          <xdr:colOff>504825</xdr:colOff>
          <xdr:row>49</xdr:row>
          <xdr:rowOff>257175</xdr:rowOff>
        </xdr:to>
        <xdr:sp macro="" textlink="">
          <xdr:nvSpPr>
            <xdr:cNvPr id="18494" name="Option Button 62" hidden="1">
              <a:extLst>
                <a:ext uri="{63B3BB69-23CF-44E3-9099-C40C66FF867C}">
                  <a14:compatExt spid="_x0000_s18494"/>
                </a:ext>
                <a:ext uri="{FF2B5EF4-FFF2-40B4-BE49-F238E27FC236}">
                  <a16:creationId xmlns:a16="http://schemas.microsoft.com/office/drawing/2014/main" id="{00000000-0008-0000-07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49</xdr:row>
          <xdr:rowOff>38100</xdr:rowOff>
        </xdr:from>
        <xdr:to>
          <xdr:col>7</xdr:col>
          <xdr:colOff>504825</xdr:colOff>
          <xdr:row>49</xdr:row>
          <xdr:rowOff>257175</xdr:rowOff>
        </xdr:to>
        <xdr:sp macro="" textlink="">
          <xdr:nvSpPr>
            <xdr:cNvPr id="18495" name="Option Button 63" hidden="1">
              <a:extLst>
                <a:ext uri="{63B3BB69-23CF-44E3-9099-C40C66FF867C}">
                  <a14:compatExt spid="_x0000_s18495"/>
                </a:ext>
                <a:ext uri="{FF2B5EF4-FFF2-40B4-BE49-F238E27FC236}">
                  <a16:creationId xmlns:a16="http://schemas.microsoft.com/office/drawing/2014/main" id="{00000000-0008-0000-07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50</xdr:row>
          <xdr:rowOff>47625</xdr:rowOff>
        </xdr:from>
        <xdr:to>
          <xdr:col>9</xdr:col>
          <xdr:colOff>504825</xdr:colOff>
          <xdr:row>50</xdr:row>
          <xdr:rowOff>266700</xdr:rowOff>
        </xdr:to>
        <xdr:sp macro="" textlink="">
          <xdr:nvSpPr>
            <xdr:cNvPr id="18498" name="Option Button 66" hidden="1">
              <a:extLst>
                <a:ext uri="{63B3BB69-23CF-44E3-9099-C40C66FF867C}">
                  <a14:compatExt spid="_x0000_s18498"/>
                </a:ext>
                <a:ext uri="{FF2B5EF4-FFF2-40B4-BE49-F238E27FC236}">
                  <a16:creationId xmlns:a16="http://schemas.microsoft.com/office/drawing/2014/main" id="{00000000-0008-0000-07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50</xdr:row>
          <xdr:rowOff>47625</xdr:rowOff>
        </xdr:from>
        <xdr:to>
          <xdr:col>8</xdr:col>
          <xdr:colOff>514350</xdr:colOff>
          <xdr:row>50</xdr:row>
          <xdr:rowOff>266700</xdr:rowOff>
        </xdr:to>
        <xdr:sp macro="" textlink="">
          <xdr:nvSpPr>
            <xdr:cNvPr id="18499" name="Option Button 67" hidden="1">
              <a:extLst>
                <a:ext uri="{63B3BB69-23CF-44E3-9099-C40C66FF867C}">
                  <a14:compatExt spid="_x0000_s18499"/>
                </a:ext>
                <a:ext uri="{FF2B5EF4-FFF2-40B4-BE49-F238E27FC236}">
                  <a16:creationId xmlns:a16="http://schemas.microsoft.com/office/drawing/2014/main" id="{00000000-0008-0000-07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47625</xdr:rowOff>
        </xdr:from>
        <xdr:to>
          <xdr:col>7</xdr:col>
          <xdr:colOff>504825</xdr:colOff>
          <xdr:row>50</xdr:row>
          <xdr:rowOff>266700</xdr:rowOff>
        </xdr:to>
        <xdr:sp macro="" textlink="">
          <xdr:nvSpPr>
            <xdr:cNvPr id="18500" name="Option Button 68" hidden="1">
              <a:extLst>
                <a:ext uri="{63B3BB69-23CF-44E3-9099-C40C66FF867C}">
                  <a14:compatExt spid="_x0000_s18500"/>
                </a:ext>
                <a:ext uri="{FF2B5EF4-FFF2-40B4-BE49-F238E27FC236}">
                  <a16:creationId xmlns:a16="http://schemas.microsoft.com/office/drawing/2014/main" id="{00000000-0008-0000-07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51</xdr:row>
          <xdr:rowOff>47625</xdr:rowOff>
        </xdr:from>
        <xdr:to>
          <xdr:col>9</xdr:col>
          <xdr:colOff>495300</xdr:colOff>
          <xdr:row>51</xdr:row>
          <xdr:rowOff>266700</xdr:rowOff>
        </xdr:to>
        <xdr:sp macro="" textlink="">
          <xdr:nvSpPr>
            <xdr:cNvPr id="18503" name="Option Button 71" hidden="1">
              <a:extLst>
                <a:ext uri="{63B3BB69-23CF-44E3-9099-C40C66FF867C}">
                  <a14:compatExt spid="_x0000_s18503"/>
                </a:ext>
                <a:ext uri="{FF2B5EF4-FFF2-40B4-BE49-F238E27FC236}">
                  <a16:creationId xmlns:a16="http://schemas.microsoft.com/office/drawing/2014/main" id="{00000000-0008-0000-07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47625</xdr:rowOff>
        </xdr:from>
        <xdr:to>
          <xdr:col>8</xdr:col>
          <xdr:colOff>495300</xdr:colOff>
          <xdr:row>51</xdr:row>
          <xdr:rowOff>266700</xdr:rowOff>
        </xdr:to>
        <xdr:sp macro="" textlink="">
          <xdr:nvSpPr>
            <xdr:cNvPr id="18504" name="Option Button 72" hidden="1">
              <a:extLst>
                <a:ext uri="{63B3BB69-23CF-44E3-9099-C40C66FF867C}">
                  <a14:compatExt spid="_x0000_s18504"/>
                </a:ext>
                <a:ext uri="{FF2B5EF4-FFF2-40B4-BE49-F238E27FC236}">
                  <a16:creationId xmlns:a16="http://schemas.microsoft.com/office/drawing/2014/main" id="{00000000-0008-0000-07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47625</xdr:rowOff>
        </xdr:from>
        <xdr:to>
          <xdr:col>7</xdr:col>
          <xdr:colOff>495300</xdr:colOff>
          <xdr:row>51</xdr:row>
          <xdr:rowOff>266700</xdr:rowOff>
        </xdr:to>
        <xdr:sp macro="" textlink="">
          <xdr:nvSpPr>
            <xdr:cNvPr id="18505" name="Option Button 73" hidden="1">
              <a:extLst>
                <a:ext uri="{63B3BB69-23CF-44E3-9099-C40C66FF867C}">
                  <a14:compatExt spid="_x0000_s18505"/>
                </a:ext>
                <a:ext uri="{FF2B5EF4-FFF2-40B4-BE49-F238E27FC236}">
                  <a16:creationId xmlns:a16="http://schemas.microsoft.com/office/drawing/2014/main" id="{00000000-0008-0000-07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62</xdr:row>
          <xdr:rowOff>57150</xdr:rowOff>
        </xdr:from>
        <xdr:to>
          <xdr:col>9</xdr:col>
          <xdr:colOff>495300</xdr:colOff>
          <xdr:row>62</xdr:row>
          <xdr:rowOff>276225</xdr:rowOff>
        </xdr:to>
        <xdr:sp macro="" textlink="">
          <xdr:nvSpPr>
            <xdr:cNvPr id="18508" name="Option Button 76" hidden="1">
              <a:extLst>
                <a:ext uri="{63B3BB69-23CF-44E3-9099-C40C66FF867C}">
                  <a14:compatExt spid="_x0000_s18508"/>
                </a:ext>
                <a:ext uri="{FF2B5EF4-FFF2-40B4-BE49-F238E27FC236}">
                  <a16:creationId xmlns:a16="http://schemas.microsoft.com/office/drawing/2014/main" id="{00000000-0008-0000-07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62</xdr:row>
          <xdr:rowOff>57150</xdr:rowOff>
        </xdr:from>
        <xdr:to>
          <xdr:col>8</xdr:col>
          <xdr:colOff>495300</xdr:colOff>
          <xdr:row>62</xdr:row>
          <xdr:rowOff>276225</xdr:rowOff>
        </xdr:to>
        <xdr:sp macro="" textlink="">
          <xdr:nvSpPr>
            <xdr:cNvPr id="18509" name="Option Button 77" hidden="1">
              <a:extLst>
                <a:ext uri="{63B3BB69-23CF-44E3-9099-C40C66FF867C}">
                  <a14:compatExt spid="_x0000_s18509"/>
                </a:ext>
                <a:ext uri="{FF2B5EF4-FFF2-40B4-BE49-F238E27FC236}">
                  <a16:creationId xmlns:a16="http://schemas.microsoft.com/office/drawing/2014/main" id="{00000000-0008-0000-07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57150</xdr:rowOff>
        </xdr:from>
        <xdr:to>
          <xdr:col>7</xdr:col>
          <xdr:colOff>485775</xdr:colOff>
          <xdr:row>62</xdr:row>
          <xdr:rowOff>276225</xdr:rowOff>
        </xdr:to>
        <xdr:sp macro="" textlink="">
          <xdr:nvSpPr>
            <xdr:cNvPr id="18510" name="Option Button 78" hidden="1">
              <a:extLst>
                <a:ext uri="{63B3BB69-23CF-44E3-9099-C40C66FF867C}">
                  <a14:compatExt spid="_x0000_s18510"/>
                </a:ext>
                <a:ext uri="{FF2B5EF4-FFF2-40B4-BE49-F238E27FC236}">
                  <a16:creationId xmlns:a16="http://schemas.microsoft.com/office/drawing/2014/main" id="{00000000-0008-0000-07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57150</xdr:rowOff>
        </xdr:from>
        <xdr:to>
          <xdr:col>9</xdr:col>
          <xdr:colOff>485775</xdr:colOff>
          <xdr:row>63</xdr:row>
          <xdr:rowOff>276225</xdr:rowOff>
        </xdr:to>
        <xdr:sp macro="" textlink="">
          <xdr:nvSpPr>
            <xdr:cNvPr id="18513" name="Option Button 81" hidden="1">
              <a:extLst>
                <a:ext uri="{63B3BB69-23CF-44E3-9099-C40C66FF867C}">
                  <a14:compatExt spid="_x0000_s18513"/>
                </a:ext>
                <a:ext uri="{FF2B5EF4-FFF2-40B4-BE49-F238E27FC236}">
                  <a16:creationId xmlns:a16="http://schemas.microsoft.com/office/drawing/2014/main" id="{00000000-0008-0000-07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63</xdr:row>
          <xdr:rowOff>57150</xdr:rowOff>
        </xdr:from>
        <xdr:to>
          <xdr:col>8</xdr:col>
          <xdr:colOff>495300</xdr:colOff>
          <xdr:row>63</xdr:row>
          <xdr:rowOff>276225</xdr:rowOff>
        </xdr:to>
        <xdr:sp macro="" textlink="">
          <xdr:nvSpPr>
            <xdr:cNvPr id="18514" name="Option Button 82" hidden="1">
              <a:extLst>
                <a:ext uri="{63B3BB69-23CF-44E3-9099-C40C66FF867C}">
                  <a14:compatExt spid="_x0000_s18514"/>
                </a:ext>
                <a:ext uri="{FF2B5EF4-FFF2-40B4-BE49-F238E27FC236}">
                  <a16:creationId xmlns:a16="http://schemas.microsoft.com/office/drawing/2014/main" id="{00000000-0008-0000-07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63</xdr:row>
          <xdr:rowOff>57150</xdr:rowOff>
        </xdr:from>
        <xdr:to>
          <xdr:col>7</xdr:col>
          <xdr:colOff>485775</xdr:colOff>
          <xdr:row>63</xdr:row>
          <xdr:rowOff>276225</xdr:rowOff>
        </xdr:to>
        <xdr:sp macro="" textlink="">
          <xdr:nvSpPr>
            <xdr:cNvPr id="18515" name="Option Button 83" hidden="1">
              <a:extLst>
                <a:ext uri="{63B3BB69-23CF-44E3-9099-C40C66FF867C}">
                  <a14:compatExt spid="_x0000_s18515"/>
                </a:ext>
                <a:ext uri="{FF2B5EF4-FFF2-40B4-BE49-F238E27FC236}">
                  <a16:creationId xmlns:a16="http://schemas.microsoft.com/office/drawing/2014/main" id="{00000000-0008-0000-07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45</xdr:row>
          <xdr:rowOff>57150</xdr:rowOff>
        </xdr:from>
        <xdr:to>
          <xdr:col>9</xdr:col>
          <xdr:colOff>485775</xdr:colOff>
          <xdr:row>45</xdr:row>
          <xdr:rowOff>276225</xdr:rowOff>
        </xdr:to>
        <xdr:sp macro="" textlink="">
          <xdr:nvSpPr>
            <xdr:cNvPr id="18518" name="Option Button 86" hidden="1">
              <a:extLst>
                <a:ext uri="{63B3BB69-23CF-44E3-9099-C40C66FF867C}">
                  <a14:compatExt spid="_x0000_s18518"/>
                </a:ext>
                <a:ext uri="{FF2B5EF4-FFF2-40B4-BE49-F238E27FC236}">
                  <a16:creationId xmlns:a16="http://schemas.microsoft.com/office/drawing/2014/main" id="{00000000-0008-0000-07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47625</xdr:rowOff>
        </xdr:from>
        <xdr:to>
          <xdr:col>8</xdr:col>
          <xdr:colOff>495300</xdr:colOff>
          <xdr:row>45</xdr:row>
          <xdr:rowOff>266700</xdr:rowOff>
        </xdr:to>
        <xdr:sp macro="" textlink="">
          <xdr:nvSpPr>
            <xdr:cNvPr id="18519" name="Option Button 87" hidden="1">
              <a:extLst>
                <a:ext uri="{63B3BB69-23CF-44E3-9099-C40C66FF867C}">
                  <a14:compatExt spid="_x0000_s18519"/>
                </a:ext>
                <a:ext uri="{FF2B5EF4-FFF2-40B4-BE49-F238E27FC236}">
                  <a16:creationId xmlns:a16="http://schemas.microsoft.com/office/drawing/2014/main" id="{00000000-0008-0000-07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47625</xdr:rowOff>
        </xdr:from>
        <xdr:to>
          <xdr:col>7</xdr:col>
          <xdr:colOff>495300</xdr:colOff>
          <xdr:row>45</xdr:row>
          <xdr:rowOff>266700</xdr:rowOff>
        </xdr:to>
        <xdr:sp macro="" textlink="">
          <xdr:nvSpPr>
            <xdr:cNvPr id="18520" name="Option Button 88" hidden="1">
              <a:extLst>
                <a:ext uri="{63B3BB69-23CF-44E3-9099-C40C66FF867C}">
                  <a14:compatExt spid="_x0000_s18520"/>
                </a:ext>
                <a:ext uri="{FF2B5EF4-FFF2-40B4-BE49-F238E27FC236}">
                  <a16:creationId xmlns:a16="http://schemas.microsoft.com/office/drawing/2014/main" id="{00000000-0008-0000-07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10</xdr:col>
          <xdr:colOff>0</xdr:colOff>
          <xdr:row>65</xdr:row>
          <xdr:rowOff>0</xdr:rowOff>
        </xdr:to>
        <xdr:sp macro="" textlink="">
          <xdr:nvSpPr>
            <xdr:cNvPr id="18523" name="Group Box 91" hidden="1">
              <a:extLst>
                <a:ext uri="{63B3BB69-23CF-44E3-9099-C40C66FF867C}">
                  <a14:compatExt spid="_x0000_s18523"/>
                </a:ext>
                <a:ext uri="{FF2B5EF4-FFF2-40B4-BE49-F238E27FC236}">
                  <a16:creationId xmlns:a16="http://schemas.microsoft.com/office/drawing/2014/main" id="{00000000-0008-0000-0700-00005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64</xdr:row>
          <xdr:rowOff>47625</xdr:rowOff>
        </xdr:from>
        <xdr:to>
          <xdr:col>9</xdr:col>
          <xdr:colOff>495300</xdr:colOff>
          <xdr:row>64</xdr:row>
          <xdr:rowOff>266700</xdr:rowOff>
        </xdr:to>
        <xdr:sp macro="" textlink="">
          <xdr:nvSpPr>
            <xdr:cNvPr id="18524" name="Option Button 92" hidden="1">
              <a:extLst>
                <a:ext uri="{63B3BB69-23CF-44E3-9099-C40C66FF867C}">
                  <a14:compatExt spid="_x0000_s18524"/>
                </a:ext>
                <a:ext uri="{FF2B5EF4-FFF2-40B4-BE49-F238E27FC236}">
                  <a16:creationId xmlns:a16="http://schemas.microsoft.com/office/drawing/2014/main" id="{00000000-0008-0000-07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47625</xdr:rowOff>
        </xdr:from>
        <xdr:to>
          <xdr:col>8</xdr:col>
          <xdr:colOff>504825</xdr:colOff>
          <xdr:row>64</xdr:row>
          <xdr:rowOff>266700</xdr:rowOff>
        </xdr:to>
        <xdr:sp macro="" textlink="">
          <xdr:nvSpPr>
            <xdr:cNvPr id="18525" name="Option Button 93" hidden="1">
              <a:extLst>
                <a:ext uri="{63B3BB69-23CF-44E3-9099-C40C66FF867C}">
                  <a14:compatExt spid="_x0000_s18525"/>
                </a:ext>
                <a:ext uri="{FF2B5EF4-FFF2-40B4-BE49-F238E27FC236}">
                  <a16:creationId xmlns:a16="http://schemas.microsoft.com/office/drawing/2014/main" id="{00000000-0008-0000-07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64</xdr:row>
          <xdr:rowOff>47625</xdr:rowOff>
        </xdr:from>
        <xdr:to>
          <xdr:col>7</xdr:col>
          <xdr:colOff>495300</xdr:colOff>
          <xdr:row>64</xdr:row>
          <xdr:rowOff>266700</xdr:rowOff>
        </xdr:to>
        <xdr:sp macro="" textlink="">
          <xdr:nvSpPr>
            <xdr:cNvPr id="18526" name="Option Button 94" hidden="1">
              <a:extLst>
                <a:ext uri="{63B3BB69-23CF-44E3-9099-C40C66FF867C}">
                  <a14:compatExt spid="_x0000_s18526"/>
                </a:ext>
                <a:ext uri="{FF2B5EF4-FFF2-40B4-BE49-F238E27FC236}">
                  <a16:creationId xmlns:a16="http://schemas.microsoft.com/office/drawing/2014/main" id="{00000000-0008-0000-07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61</xdr:col>
      <xdr:colOff>61058</xdr:colOff>
      <xdr:row>15</xdr:row>
      <xdr:rowOff>283507</xdr:rowOff>
    </xdr:from>
    <xdr:to>
      <xdr:col>61</xdr:col>
      <xdr:colOff>659423</xdr:colOff>
      <xdr:row>18</xdr:row>
      <xdr:rowOff>14853</xdr:rowOff>
    </xdr:to>
    <xdr:sp macro="" textlink="">
      <xdr:nvSpPr>
        <xdr:cNvPr id="3" name="2 Flecha derecha">
          <a:extLst>
            <a:ext uri="{FF2B5EF4-FFF2-40B4-BE49-F238E27FC236}">
              <a16:creationId xmlns:a16="http://schemas.microsoft.com/office/drawing/2014/main" id="{00000000-0008-0000-0700-000003000000}"/>
            </a:ext>
          </a:extLst>
        </xdr:cNvPr>
        <xdr:cNvSpPr/>
      </xdr:nvSpPr>
      <xdr:spPr bwMode="auto">
        <a:xfrm>
          <a:off x="12382500" y="2408315"/>
          <a:ext cx="598365" cy="525096"/>
        </a:xfrm>
        <a:prstGeom prst="rightArrow">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ES" sz="1100"/>
        </a:p>
      </xdr:txBody>
    </xdr:sp>
    <xdr:clientData/>
  </xdr:twoCellAnchor>
  <xdr:twoCellAnchor>
    <xdr:from>
      <xdr:col>61</xdr:col>
      <xdr:colOff>61060</xdr:colOff>
      <xdr:row>44</xdr:row>
      <xdr:rowOff>85526</xdr:rowOff>
    </xdr:from>
    <xdr:to>
      <xdr:col>61</xdr:col>
      <xdr:colOff>659425</xdr:colOff>
      <xdr:row>46</xdr:row>
      <xdr:rowOff>122179</xdr:rowOff>
    </xdr:to>
    <xdr:sp macro="" textlink="">
      <xdr:nvSpPr>
        <xdr:cNvPr id="102" name="101 Flecha derecha">
          <a:extLst>
            <a:ext uri="{FF2B5EF4-FFF2-40B4-BE49-F238E27FC236}">
              <a16:creationId xmlns:a16="http://schemas.microsoft.com/office/drawing/2014/main" id="{00000000-0008-0000-0700-000066000000}"/>
            </a:ext>
          </a:extLst>
        </xdr:cNvPr>
        <xdr:cNvSpPr/>
      </xdr:nvSpPr>
      <xdr:spPr bwMode="auto">
        <a:xfrm>
          <a:off x="12382502" y="6716391"/>
          <a:ext cx="598365" cy="525115"/>
        </a:xfrm>
        <a:prstGeom prst="rightArrow">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ES" sz="1100"/>
        </a:p>
      </xdr:txBody>
    </xdr:sp>
    <xdr:clientData/>
  </xdr:twoCellAnchor>
  <xdr:twoCellAnchor editAs="oneCell">
    <xdr:from>
      <xdr:col>61</xdr:col>
      <xdr:colOff>696058</xdr:colOff>
      <xdr:row>40</xdr:row>
      <xdr:rowOff>61035</xdr:rowOff>
    </xdr:from>
    <xdr:to>
      <xdr:col>65</xdr:col>
      <xdr:colOff>681404</xdr:colOff>
      <xdr:row>48</xdr:row>
      <xdr:rowOff>107684</xdr:rowOff>
    </xdr:to>
    <xdr:pic>
      <xdr:nvPicPr>
        <xdr:cNvPr id="107" name="106 Imagen">
          <a:extLst>
            <a:ext uri="{FF2B5EF4-FFF2-40B4-BE49-F238E27FC236}">
              <a16:creationId xmlns:a16="http://schemas.microsoft.com/office/drawing/2014/main" id="{00000000-0008-0000-07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500" y="6093535"/>
          <a:ext cx="3013808" cy="1792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61</xdr:col>
      <xdr:colOff>61060</xdr:colOff>
      <xdr:row>75</xdr:row>
      <xdr:rowOff>24458</xdr:rowOff>
    </xdr:from>
    <xdr:to>
      <xdr:col>61</xdr:col>
      <xdr:colOff>659425</xdr:colOff>
      <xdr:row>76</xdr:row>
      <xdr:rowOff>61112</xdr:rowOff>
    </xdr:to>
    <xdr:sp macro="" textlink="">
      <xdr:nvSpPr>
        <xdr:cNvPr id="108" name="107 Flecha derecha">
          <a:extLst>
            <a:ext uri="{FF2B5EF4-FFF2-40B4-BE49-F238E27FC236}">
              <a16:creationId xmlns:a16="http://schemas.microsoft.com/office/drawing/2014/main" id="{00000000-0008-0000-0700-00006C000000}"/>
            </a:ext>
          </a:extLst>
        </xdr:cNvPr>
        <xdr:cNvSpPr/>
      </xdr:nvSpPr>
      <xdr:spPr bwMode="auto">
        <a:xfrm>
          <a:off x="12382502" y="11051477"/>
          <a:ext cx="598365" cy="525116"/>
        </a:xfrm>
        <a:prstGeom prst="rightArrow">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ES" sz="1100"/>
        </a:p>
      </xdr:txBody>
    </xdr:sp>
    <xdr:clientData/>
  </xdr:twoCellAnchor>
  <xdr:twoCellAnchor editAs="oneCell">
    <xdr:from>
      <xdr:col>61</xdr:col>
      <xdr:colOff>683846</xdr:colOff>
      <xdr:row>70</xdr:row>
      <xdr:rowOff>73262</xdr:rowOff>
    </xdr:from>
    <xdr:to>
      <xdr:col>65</xdr:col>
      <xdr:colOff>669192</xdr:colOff>
      <xdr:row>76</xdr:row>
      <xdr:rowOff>464529</xdr:rowOff>
    </xdr:to>
    <xdr:pic>
      <xdr:nvPicPr>
        <xdr:cNvPr id="74" name="73 Imagen">
          <a:extLst>
            <a:ext uri="{FF2B5EF4-FFF2-40B4-BE49-F238E27FC236}">
              <a16:creationId xmlns:a16="http://schemas.microsoft.com/office/drawing/2014/main" id="{00000000-0008-0000-07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05288" y="10367589"/>
          <a:ext cx="3013808" cy="1959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61</xdr:col>
      <xdr:colOff>91344</xdr:colOff>
      <xdr:row>86</xdr:row>
      <xdr:rowOff>140223</xdr:rowOff>
    </xdr:from>
    <xdr:to>
      <xdr:col>61</xdr:col>
      <xdr:colOff>689709</xdr:colOff>
      <xdr:row>88</xdr:row>
      <xdr:rowOff>5915</xdr:rowOff>
    </xdr:to>
    <xdr:sp macro="" textlink="">
      <xdr:nvSpPr>
        <xdr:cNvPr id="76" name="75 Flecha derecha">
          <a:extLst>
            <a:ext uri="{FF2B5EF4-FFF2-40B4-BE49-F238E27FC236}">
              <a16:creationId xmlns:a16="http://schemas.microsoft.com/office/drawing/2014/main" id="{00000000-0008-0000-0700-00004C000000}"/>
            </a:ext>
          </a:extLst>
        </xdr:cNvPr>
        <xdr:cNvSpPr/>
      </xdr:nvSpPr>
      <xdr:spPr bwMode="auto">
        <a:xfrm>
          <a:off x="12412786" y="13463011"/>
          <a:ext cx="598365" cy="525116"/>
        </a:xfrm>
        <a:prstGeom prst="rightArrow">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E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10</xdr:col>
          <xdr:colOff>0</xdr:colOff>
          <xdr:row>51</xdr:row>
          <xdr:rowOff>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id="{00000000-0008-0000-07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10</xdr:col>
          <xdr:colOff>0</xdr:colOff>
          <xdr:row>49</xdr:row>
          <xdr:rowOff>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id="{00000000-0008-0000-07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10</xdr:col>
          <xdr:colOff>9525</xdr:colOff>
          <xdr:row>46</xdr:row>
          <xdr:rowOff>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id="{00000000-0008-0000-07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10</xdr:col>
          <xdr:colOff>0</xdr:colOff>
          <xdr:row>88</xdr:row>
          <xdr:rowOff>819150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id="{00000000-0008-0000-07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161925</xdr:rowOff>
        </xdr:from>
        <xdr:to>
          <xdr:col>10</xdr:col>
          <xdr:colOff>0</xdr:colOff>
          <xdr:row>88</xdr:row>
          <xdr:rowOff>9525</xdr:rowOff>
        </xdr:to>
        <xdr:sp macro="" textlink="">
          <xdr:nvSpPr>
            <xdr:cNvPr id="18542" name="Group Box 110" hidden="1">
              <a:extLst>
                <a:ext uri="{63B3BB69-23CF-44E3-9099-C40C66FF867C}">
                  <a14:compatExt spid="_x0000_s18542"/>
                </a:ext>
                <a:ext uri="{FF2B5EF4-FFF2-40B4-BE49-F238E27FC236}">
                  <a16:creationId xmlns:a16="http://schemas.microsoft.com/office/drawing/2014/main" id="{00000000-0008-0000-0700-00006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10</xdr:col>
          <xdr:colOff>0</xdr:colOff>
          <xdr:row>78</xdr:row>
          <xdr:rowOff>0</xdr:rowOff>
        </xdr:to>
        <xdr:sp macro="" textlink="">
          <xdr:nvSpPr>
            <xdr:cNvPr id="18543" name="Group Box 111" hidden="1">
              <a:extLst>
                <a:ext uri="{63B3BB69-23CF-44E3-9099-C40C66FF867C}">
                  <a14:compatExt spid="_x0000_s18543"/>
                </a:ext>
                <a:ext uri="{FF2B5EF4-FFF2-40B4-BE49-F238E27FC236}">
                  <a16:creationId xmlns:a16="http://schemas.microsoft.com/office/drawing/2014/main" id="{00000000-0008-0000-0700-00006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10</xdr:col>
          <xdr:colOff>0</xdr:colOff>
          <xdr:row>50</xdr:row>
          <xdr:rowOff>0</xdr:rowOff>
        </xdr:to>
        <xdr:sp macro="" textlink="">
          <xdr:nvSpPr>
            <xdr:cNvPr id="18544" name="Group Box 112" hidden="1">
              <a:extLst>
                <a:ext uri="{63B3BB69-23CF-44E3-9099-C40C66FF867C}">
                  <a14:compatExt spid="_x0000_s18544"/>
                </a:ext>
                <a:ext uri="{FF2B5EF4-FFF2-40B4-BE49-F238E27FC236}">
                  <a16:creationId xmlns:a16="http://schemas.microsoft.com/office/drawing/2014/main" id="{00000000-0008-0000-0700-00007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61</xdr:col>
      <xdr:colOff>705090</xdr:colOff>
      <xdr:row>83</xdr:row>
      <xdr:rowOff>12369</xdr:rowOff>
    </xdr:from>
    <xdr:to>
      <xdr:col>65</xdr:col>
      <xdr:colOff>720273</xdr:colOff>
      <xdr:row>88</xdr:row>
      <xdr:rowOff>325312</xdr:rowOff>
    </xdr:to>
    <xdr:pic>
      <xdr:nvPicPr>
        <xdr:cNvPr id="77" name="76 Imagen">
          <a:extLst>
            <a:ext uri="{FF2B5EF4-FFF2-40B4-BE49-F238E27FC236}">
              <a16:creationId xmlns:a16="http://schemas.microsoft.com/office/drawing/2014/main" id="{00000000-0008-0000-0700-00004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74181" y="12679382"/>
          <a:ext cx="3082975" cy="180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61</xdr:col>
      <xdr:colOff>693964</xdr:colOff>
      <xdr:row>12</xdr:row>
      <xdr:rowOff>81643</xdr:rowOff>
    </xdr:from>
    <xdr:to>
      <xdr:col>65</xdr:col>
      <xdr:colOff>664028</xdr:colOff>
      <xdr:row>20</xdr:row>
      <xdr:rowOff>79262</xdr:rowOff>
    </xdr:to>
    <xdr:pic>
      <xdr:nvPicPr>
        <xdr:cNvPr id="80" name="79 Imagen">
          <a:extLst>
            <a:ext uri="{FF2B5EF4-FFF2-40B4-BE49-F238E27FC236}">
              <a16:creationId xmlns:a16="http://schemas.microsoft.com/office/drawing/2014/main" id="{00000000-0008-0000-0700-00005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0" y="1605643"/>
          <a:ext cx="3018064" cy="1737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10</xdr:col>
          <xdr:colOff>0</xdr:colOff>
          <xdr:row>53</xdr:row>
          <xdr:rowOff>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id="{00000000-0008-0000-07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47625</xdr:rowOff>
        </xdr:from>
        <xdr:to>
          <xdr:col>9</xdr:col>
          <xdr:colOff>495300</xdr:colOff>
          <xdr:row>52</xdr:row>
          <xdr:rowOff>266700</xdr:rowOff>
        </xdr:to>
        <xdr:sp macro="" textlink="">
          <xdr:nvSpPr>
            <xdr:cNvPr id="18547" name="Option Button 115" hidden="1">
              <a:extLst>
                <a:ext uri="{63B3BB69-23CF-44E3-9099-C40C66FF867C}">
                  <a14:compatExt spid="_x0000_s18547"/>
                </a:ext>
                <a:ext uri="{FF2B5EF4-FFF2-40B4-BE49-F238E27FC236}">
                  <a16:creationId xmlns:a16="http://schemas.microsoft.com/office/drawing/2014/main" id="{00000000-0008-0000-07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47625</xdr:rowOff>
        </xdr:from>
        <xdr:to>
          <xdr:col>8</xdr:col>
          <xdr:colOff>495300</xdr:colOff>
          <xdr:row>52</xdr:row>
          <xdr:rowOff>266700</xdr:rowOff>
        </xdr:to>
        <xdr:sp macro="" textlink="">
          <xdr:nvSpPr>
            <xdr:cNvPr id="18548" name="Option Button 116" hidden="1">
              <a:extLst>
                <a:ext uri="{63B3BB69-23CF-44E3-9099-C40C66FF867C}">
                  <a14:compatExt spid="_x0000_s18548"/>
                </a:ext>
                <a:ext uri="{FF2B5EF4-FFF2-40B4-BE49-F238E27FC236}">
                  <a16:creationId xmlns:a16="http://schemas.microsoft.com/office/drawing/2014/main" id="{00000000-0008-0000-07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47625</xdr:rowOff>
        </xdr:from>
        <xdr:to>
          <xdr:col>7</xdr:col>
          <xdr:colOff>495300</xdr:colOff>
          <xdr:row>52</xdr:row>
          <xdr:rowOff>266700</xdr:rowOff>
        </xdr:to>
        <xdr:sp macro="" textlink="">
          <xdr:nvSpPr>
            <xdr:cNvPr id="18549" name="Option Button 117" hidden="1">
              <a:extLst>
                <a:ext uri="{63B3BB69-23CF-44E3-9099-C40C66FF867C}">
                  <a14:compatExt spid="_x0000_s18549"/>
                </a:ext>
                <a:ext uri="{FF2B5EF4-FFF2-40B4-BE49-F238E27FC236}">
                  <a16:creationId xmlns:a16="http://schemas.microsoft.com/office/drawing/2014/main" id="{00000000-0008-0000-07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10</xdr:col>
          <xdr:colOff>0</xdr:colOff>
          <xdr:row>54</xdr:row>
          <xdr:rowOff>0</xdr:rowOff>
        </xdr:to>
        <xdr:sp macro="" textlink="">
          <xdr:nvSpPr>
            <xdr:cNvPr id="18550" name="Group Box 118" hidden="1">
              <a:extLst>
                <a:ext uri="{63B3BB69-23CF-44E3-9099-C40C66FF867C}">
                  <a14:compatExt spid="_x0000_s18550"/>
                </a:ext>
                <a:ext uri="{FF2B5EF4-FFF2-40B4-BE49-F238E27FC236}">
                  <a16:creationId xmlns:a16="http://schemas.microsoft.com/office/drawing/2014/main" id="{00000000-0008-0000-0700-00007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53</xdr:row>
          <xdr:rowOff>47625</xdr:rowOff>
        </xdr:from>
        <xdr:to>
          <xdr:col>9</xdr:col>
          <xdr:colOff>495300</xdr:colOff>
          <xdr:row>53</xdr:row>
          <xdr:rowOff>266700</xdr:rowOff>
        </xdr:to>
        <xdr:sp macro="" textlink="">
          <xdr:nvSpPr>
            <xdr:cNvPr id="18551" name="Option Button 119" hidden="1">
              <a:extLst>
                <a:ext uri="{63B3BB69-23CF-44E3-9099-C40C66FF867C}">
                  <a14:compatExt spid="_x0000_s18551"/>
                </a:ext>
                <a:ext uri="{FF2B5EF4-FFF2-40B4-BE49-F238E27FC236}">
                  <a16:creationId xmlns:a16="http://schemas.microsoft.com/office/drawing/2014/main" id="{00000000-0008-0000-07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47625</xdr:rowOff>
        </xdr:from>
        <xdr:to>
          <xdr:col>8</xdr:col>
          <xdr:colOff>495300</xdr:colOff>
          <xdr:row>53</xdr:row>
          <xdr:rowOff>266700</xdr:rowOff>
        </xdr:to>
        <xdr:sp macro="" textlink="">
          <xdr:nvSpPr>
            <xdr:cNvPr id="18552" name="Option Button 120" hidden="1">
              <a:extLst>
                <a:ext uri="{63B3BB69-23CF-44E3-9099-C40C66FF867C}">
                  <a14:compatExt spid="_x0000_s18552"/>
                </a:ext>
                <a:ext uri="{FF2B5EF4-FFF2-40B4-BE49-F238E27FC236}">
                  <a16:creationId xmlns:a16="http://schemas.microsoft.com/office/drawing/2014/main" id="{00000000-0008-0000-07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47625</xdr:rowOff>
        </xdr:from>
        <xdr:to>
          <xdr:col>7</xdr:col>
          <xdr:colOff>495300</xdr:colOff>
          <xdr:row>53</xdr:row>
          <xdr:rowOff>266700</xdr:rowOff>
        </xdr:to>
        <xdr:sp macro="" textlink="">
          <xdr:nvSpPr>
            <xdr:cNvPr id="18553" name="Option Button 121" hidden="1">
              <a:extLst>
                <a:ext uri="{63B3BB69-23CF-44E3-9099-C40C66FF867C}">
                  <a14:compatExt spid="_x0000_s18553"/>
                </a:ext>
                <a:ext uri="{FF2B5EF4-FFF2-40B4-BE49-F238E27FC236}">
                  <a16:creationId xmlns:a16="http://schemas.microsoft.com/office/drawing/2014/main" id="{00000000-0008-0000-07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10</xdr:col>
          <xdr:colOff>0</xdr:colOff>
          <xdr:row>55</xdr:row>
          <xdr:rowOff>0</xdr:rowOff>
        </xdr:to>
        <xdr:sp macro="" textlink="">
          <xdr:nvSpPr>
            <xdr:cNvPr id="18554" name="Group Box 122" hidden="1">
              <a:extLst>
                <a:ext uri="{63B3BB69-23CF-44E3-9099-C40C66FF867C}">
                  <a14:compatExt spid="_x0000_s18554"/>
                </a:ext>
                <a:ext uri="{FF2B5EF4-FFF2-40B4-BE49-F238E27FC236}">
                  <a16:creationId xmlns:a16="http://schemas.microsoft.com/office/drawing/2014/main" id="{00000000-0008-0000-0700-00007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54</xdr:row>
          <xdr:rowOff>47625</xdr:rowOff>
        </xdr:from>
        <xdr:to>
          <xdr:col>9</xdr:col>
          <xdr:colOff>495300</xdr:colOff>
          <xdr:row>54</xdr:row>
          <xdr:rowOff>266700</xdr:rowOff>
        </xdr:to>
        <xdr:sp macro="" textlink="">
          <xdr:nvSpPr>
            <xdr:cNvPr id="18555" name="Option Button 123" hidden="1">
              <a:extLst>
                <a:ext uri="{63B3BB69-23CF-44E3-9099-C40C66FF867C}">
                  <a14:compatExt spid="_x0000_s18555"/>
                </a:ext>
                <a:ext uri="{FF2B5EF4-FFF2-40B4-BE49-F238E27FC236}">
                  <a16:creationId xmlns:a16="http://schemas.microsoft.com/office/drawing/2014/main" id="{00000000-0008-0000-07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47625</xdr:rowOff>
        </xdr:from>
        <xdr:to>
          <xdr:col>8</xdr:col>
          <xdr:colOff>495300</xdr:colOff>
          <xdr:row>54</xdr:row>
          <xdr:rowOff>266700</xdr:rowOff>
        </xdr:to>
        <xdr:sp macro="" textlink="">
          <xdr:nvSpPr>
            <xdr:cNvPr id="18556" name="Option Button 124" hidden="1">
              <a:extLst>
                <a:ext uri="{63B3BB69-23CF-44E3-9099-C40C66FF867C}">
                  <a14:compatExt spid="_x0000_s18556"/>
                </a:ext>
                <a:ext uri="{FF2B5EF4-FFF2-40B4-BE49-F238E27FC236}">
                  <a16:creationId xmlns:a16="http://schemas.microsoft.com/office/drawing/2014/main" id="{00000000-0008-0000-07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47625</xdr:rowOff>
        </xdr:from>
        <xdr:to>
          <xdr:col>7</xdr:col>
          <xdr:colOff>495300</xdr:colOff>
          <xdr:row>54</xdr:row>
          <xdr:rowOff>266700</xdr:rowOff>
        </xdr:to>
        <xdr:sp macro="" textlink="">
          <xdr:nvSpPr>
            <xdr:cNvPr id="18557" name="Option Button 125" hidden="1">
              <a:extLst>
                <a:ext uri="{63B3BB69-23CF-44E3-9099-C40C66FF867C}">
                  <a14:compatExt spid="_x0000_s18557"/>
                </a:ext>
                <a:ext uri="{FF2B5EF4-FFF2-40B4-BE49-F238E27FC236}">
                  <a16:creationId xmlns:a16="http://schemas.microsoft.com/office/drawing/2014/main" id="{00000000-0008-0000-07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10</xdr:col>
          <xdr:colOff>0</xdr:colOff>
          <xdr:row>56</xdr:row>
          <xdr:rowOff>0</xdr:rowOff>
        </xdr:to>
        <xdr:sp macro="" textlink="">
          <xdr:nvSpPr>
            <xdr:cNvPr id="18558" name="Group Box 126" hidden="1">
              <a:extLst>
                <a:ext uri="{63B3BB69-23CF-44E3-9099-C40C66FF867C}">
                  <a14:compatExt spid="_x0000_s18558"/>
                </a:ext>
                <a:ext uri="{FF2B5EF4-FFF2-40B4-BE49-F238E27FC236}">
                  <a16:creationId xmlns:a16="http://schemas.microsoft.com/office/drawing/2014/main" id="{00000000-0008-0000-0700-00007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47625</xdr:rowOff>
        </xdr:from>
        <xdr:to>
          <xdr:col>9</xdr:col>
          <xdr:colOff>495300</xdr:colOff>
          <xdr:row>55</xdr:row>
          <xdr:rowOff>266700</xdr:rowOff>
        </xdr:to>
        <xdr:sp macro="" textlink="">
          <xdr:nvSpPr>
            <xdr:cNvPr id="18559" name="Option Button 127" hidden="1">
              <a:extLst>
                <a:ext uri="{63B3BB69-23CF-44E3-9099-C40C66FF867C}">
                  <a14:compatExt spid="_x0000_s18559"/>
                </a:ext>
                <a:ext uri="{FF2B5EF4-FFF2-40B4-BE49-F238E27FC236}">
                  <a16:creationId xmlns:a16="http://schemas.microsoft.com/office/drawing/2014/main" id="{00000000-0008-0000-07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47625</xdr:rowOff>
        </xdr:from>
        <xdr:to>
          <xdr:col>8</xdr:col>
          <xdr:colOff>495300</xdr:colOff>
          <xdr:row>55</xdr:row>
          <xdr:rowOff>266700</xdr:rowOff>
        </xdr:to>
        <xdr:sp macro="" textlink="">
          <xdr:nvSpPr>
            <xdr:cNvPr id="18560" name="Option Button 128" hidden="1">
              <a:extLst>
                <a:ext uri="{63B3BB69-23CF-44E3-9099-C40C66FF867C}">
                  <a14:compatExt spid="_x0000_s18560"/>
                </a:ext>
                <a:ext uri="{FF2B5EF4-FFF2-40B4-BE49-F238E27FC236}">
                  <a16:creationId xmlns:a16="http://schemas.microsoft.com/office/drawing/2014/main" id="{00000000-0008-0000-07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47625</xdr:rowOff>
        </xdr:from>
        <xdr:to>
          <xdr:col>7</xdr:col>
          <xdr:colOff>495300</xdr:colOff>
          <xdr:row>55</xdr:row>
          <xdr:rowOff>266700</xdr:rowOff>
        </xdr:to>
        <xdr:sp macro="" textlink="">
          <xdr:nvSpPr>
            <xdr:cNvPr id="18561" name="Option Button 129" hidden="1">
              <a:extLst>
                <a:ext uri="{63B3BB69-23CF-44E3-9099-C40C66FF867C}">
                  <a14:compatExt spid="_x0000_s18561"/>
                </a:ext>
                <a:ext uri="{FF2B5EF4-FFF2-40B4-BE49-F238E27FC236}">
                  <a16:creationId xmlns:a16="http://schemas.microsoft.com/office/drawing/2014/main" id="{00000000-0008-0000-0700-00008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10</xdr:col>
          <xdr:colOff>0</xdr:colOff>
          <xdr:row>57</xdr:row>
          <xdr:rowOff>0</xdr:rowOff>
        </xdr:to>
        <xdr:sp macro="" textlink="">
          <xdr:nvSpPr>
            <xdr:cNvPr id="18562" name="Group Box 130" hidden="1">
              <a:extLst>
                <a:ext uri="{63B3BB69-23CF-44E3-9099-C40C66FF867C}">
                  <a14:compatExt spid="_x0000_s18562"/>
                </a:ext>
                <a:ext uri="{FF2B5EF4-FFF2-40B4-BE49-F238E27FC236}">
                  <a16:creationId xmlns:a16="http://schemas.microsoft.com/office/drawing/2014/main" id="{00000000-0008-0000-0700-00008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56</xdr:row>
          <xdr:rowOff>47625</xdr:rowOff>
        </xdr:from>
        <xdr:to>
          <xdr:col>9</xdr:col>
          <xdr:colOff>495300</xdr:colOff>
          <xdr:row>56</xdr:row>
          <xdr:rowOff>266700</xdr:rowOff>
        </xdr:to>
        <xdr:sp macro="" textlink="">
          <xdr:nvSpPr>
            <xdr:cNvPr id="18563" name="Option Button 131" hidden="1">
              <a:extLst>
                <a:ext uri="{63B3BB69-23CF-44E3-9099-C40C66FF867C}">
                  <a14:compatExt spid="_x0000_s18563"/>
                </a:ext>
                <a:ext uri="{FF2B5EF4-FFF2-40B4-BE49-F238E27FC236}">
                  <a16:creationId xmlns:a16="http://schemas.microsoft.com/office/drawing/2014/main" id="{00000000-0008-0000-0700-00008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47625</xdr:rowOff>
        </xdr:from>
        <xdr:to>
          <xdr:col>8</xdr:col>
          <xdr:colOff>495300</xdr:colOff>
          <xdr:row>56</xdr:row>
          <xdr:rowOff>266700</xdr:rowOff>
        </xdr:to>
        <xdr:sp macro="" textlink="">
          <xdr:nvSpPr>
            <xdr:cNvPr id="18564" name="Option Button 132" hidden="1">
              <a:extLst>
                <a:ext uri="{63B3BB69-23CF-44E3-9099-C40C66FF867C}">
                  <a14:compatExt spid="_x0000_s18564"/>
                </a:ext>
                <a:ext uri="{FF2B5EF4-FFF2-40B4-BE49-F238E27FC236}">
                  <a16:creationId xmlns:a16="http://schemas.microsoft.com/office/drawing/2014/main" id="{00000000-0008-0000-07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47625</xdr:rowOff>
        </xdr:from>
        <xdr:to>
          <xdr:col>7</xdr:col>
          <xdr:colOff>495300</xdr:colOff>
          <xdr:row>56</xdr:row>
          <xdr:rowOff>266700</xdr:rowOff>
        </xdr:to>
        <xdr:sp macro="" textlink="">
          <xdr:nvSpPr>
            <xdr:cNvPr id="18565" name="Option Button 133" hidden="1">
              <a:extLst>
                <a:ext uri="{63B3BB69-23CF-44E3-9099-C40C66FF867C}">
                  <a14:compatExt spid="_x0000_s18565"/>
                </a:ext>
                <a:ext uri="{FF2B5EF4-FFF2-40B4-BE49-F238E27FC236}">
                  <a16:creationId xmlns:a16="http://schemas.microsoft.com/office/drawing/2014/main" id="{00000000-0008-0000-07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10</xdr:col>
          <xdr:colOff>0</xdr:colOff>
          <xdr:row>58</xdr:row>
          <xdr:rowOff>0</xdr:rowOff>
        </xdr:to>
        <xdr:sp macro="" textlink="">
          <xdr:nvSpPr>
            <xdr:cNvPr id="18566" name="Group Box 134" hidden="1">
              <a:extLst>
                <a:ext uri="{63B3BB69-23CF-44E3-9099-C40C66FF867C}">
                  <a14:compatExt spid="_x0000_s18566"/>
                </a:ext>
                <a:ext uri="{FF2B5EF4-FFF2-40B4-BE49-F238E27FC236}">
                  <a16:creationId xmlns:a16="http://schemas.microsoft.com/office/drawing/2014/main" id="{00000000-0008-0000-0700-00008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57</xdr:row>
          <xdr:rowOff>47625</xdr:rowOff>
        </xdr:from>
        <xdr:to>
          <xdr:col>9</xdr:col>
          <xdr:colOff>495300</xdr:colOff>
          <xdr:row>57</xdr:row>
          <xdr:rowOff>266700</xdr:rowOff>
        </xdr:to>
        <xdr:sp macro="" textlink="">
          <xdr:nvSpPr>
            <xdr:cNvPr id="18567" name="Option Button 135" hidden="1">
              <a:extLst>
                <a:ext uri="{63B3BB69-23CF-44E3-9099-C40C66FF867C}">
                  <a14:compatExt spid="_x0000_s18567"/>
                </a:ext>
                <a:ext uri="{FF2B5EF4-FFF2-40B4-BE49-F238E27FC236}">
                  <a16:creationId xmlns:a16="http://schemas.microsoft.com/office/drawing/2014/main" id="{00000000-0008-0000-07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47625</xdr:rowOff>
        </xdr:from>
        <xdr:to>
          <xdr:col>8</xdr:col>
          <xdr:colOff>495300</xdr:colOff>
          <xdr:row>57</xdr:row>
          <xdr:rowOff>266700</xdr:rowOff>
        </xdr:to>
        <xdr:sp macro="" textlink="">
          <xdr:nvSpPr>
            <xdr:cNvPr id="18568" name="Option Button 136" hidden="1">
              <a:extLst>
                <a:ext uri="{63B3BB69-23CF-44E3-9099-C40C66FF867C}">
                  <a14:compatExt spid="_x0000_s18568"/>
                </a:ext>
                <a:ext uri="{FF2B5EF4-FFF2-40B4-BE49-F238E27FC236}">
                  <a16:creationId xmlns:a16="http://schemas.microsoft.com/office/drawing/2014/main" id="{00000000-0008-0000-07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47625</xdr:rowOff>
        </xdr:from>
        <xdr:to>
          <xdr:col>7</xdr:col>
          <xdr:colOff>495300</xdr:colOff>
          <xdr:row>57</xdr:row>
          <xdr:rowOff>266700</xdr:rowOff>
        </xdr:to>
        <xdr:sp macro="" textlink="">
          <xdr:nvSpPr>
            <xdr:cNvPr id="18569" name="Option Button 137" hidden="1">
              <a:extLst>
                <a:ext uri="{63B3BB69-23CF-44E3-9099-C40C66FF867C}">
                  <a14:compatExt spid="_x0000_s18569"/>
                </a:ext>
                <a:ext uri="{FF2B5EF4-FFF2-40B4-BE49-F238E27FC236}">
                  <a16:creationId xmlns:a16="http://schemas.microsoft.com/office/drawing/2014/main" id="{00000000-0008-0000-07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10</xdr:col>
          <xdr:colOff>0</xdr:colOff>
          <xdr:row>59</xdr:row>
          <xdr:rowOff>0</xdr:rowOff>
        </xdr:to>
        <xdr:sp macro="" textlink="">
          <xdr:nvSpPr>
            <xdr:cNvPr id="18570" name="Group Box 138" hidden="1">
              <a:extLst>
                <a:ext uri="{63B3BB69-23CF-44E3-9099-C40C66FF867C}">
                  <a14:compatExt spid="_x0000_s18570"/>
                </a:ext>
                <a:ext uri="{FF2B5EF4-FFF2-40B4-BE49-F238E27FC236}">
                  <a16:creationId xmlns:a16="http://schemas.microsoft.com/office/drawing/2014/main" id="{00000000-0008-0000-0700-00008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47625</xdr:rowOff>
        </xdr:from>
        <xdr:to>
          <xdr:col>9</xdr:col>
          <xdr:colOff>495300</xdr:colOff>
          <xdr:row>58</xdr:row>
          <xdr:rowOff>266700</xdr:rowOff>
        </xdr:to>
        <xdr:sp macro="" textlink="">
          <xdr:nvSpPr>
            <xdr:cNvPr id="18571" name="Option Button 139" hidden="1">
              <a:extLst>
                <a:ext uri="{63B3BB69-23CF-44E3-9099-C40C66FF867C}">
                  <a14:compatExt spid="_x0000_s18571"/>
                </a:ext>
                <a:ext uri="{FF2B5EF4-FFF2-40B4-BE49-F238E27FC236}">
                  <a16:creationId xmlns:a16="http://schemas.microsoft.com/office/drawing/2014/main" id="{00000000-0008-0000-07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47625</xdr:rowOff>
        </xdr:from>
        <xdr:to>
          <xdr:col>8</xdr:col>
          <xdr:colOff>495300</xdr:colOff>
          <xdr:row>58</xdr:row>
          <xdr:rowOff>266700</xdr:rowOff>
        </xdr:to>
        <xdr:sp macro="" textlink="">
          <xdr:nvSpPr>
            <xdr:cNvPr id="18572" name="Option Button 140" hidden="1">
              <a:extLst>
                <a:ext uri="{63B3BB69-23CF-44E3-9099-C40C66FF867C}">
                  <a14:compatExt spid="_x0000_s18572"/>
                </a:ext>
                <a:ext uri="{FF2B5EF4-FFF2-40B4-BE49-F238E27FC236}">
                  <a16:creationId xmlns:a16="http://schemas.microsoft.com/office/drawing/2014/main" id="{00000000-0008-0000-07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47625</xdr:rowOff>
        </xdr:from>
        <xdr:to>
          <xdr:col>7</xdr:col>
          <xdr:colOff>495300</xdr:colOff>
          <xdr:row>58</xdr:row>
          <xdr:rowOff>266700</xdr:rowOff>
        </xdr:to>
        <xdr:sp macro="" textlink="">
          <xdr:nvSpPr>
            <xdr:cNvPr id="18573" name="Option Button 141" hidden="1">
              <a:extLst>
                <a:ext uri="{63B3BB69-23CF-44E3-9099-C40C66FF867C}">
                  <a14:compatExt spid="_x0000_s18573"/>
                </a:ext>
                <a:ext uri="{FF2B5EF4-FFF2-40B4-BE49-F238E27FC236}">
                  <a16:creationId xmlns:a16="http://schemas.microsoft.com/office/drawing/2014/main" id="{00000000-0008-0000-07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10</xdr:col>
          <xdr:colOff>0</xdr:colOff>
          <xdr:row>60</xdr:row>
          <xdr:rowOff>0</xdr:rowOff>
        </xdr:to>
        <xdr:sp macro="" textlink="">
          <xdr:nvSpPr>
            <xdr:cNvPr id="18574" name="Group Box 142" hidden="1">
              <a:extLst>
                <a:ext uri="{63B3BB69-23CF-44E3-9099-C40C66FF867C}">
                  <a14:compatExt spid="_x0000_s18574"/>
                </a:ext>
                <a:ext uri="{FF2B5EF4-FFF2-40B4-BE49-F238E27FC236}">
                  <a16:creationId xmlns:a16="http://schemas.microsoft.com/office/drawing/2014/main" id="{00000000-0008-0000-0700-00008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59</xdr:row>
          <xdr:rowOff>47625</xdr:rowOff>
        </xdr:from>
        <xdr:to>
          <xdr:col>9</xdr:col>
          <xdr:colOff>495300</xdr:colOff>
          <xdr:row>59</xdr:row>
          <xdr:rowOff>266700</xdr:rowOff>
        </xdr:to>
        <xdr:sp macro="" textlink="">
          <xdr:nvSpPr>
            <xdr:cNvPr id="18575" name="Option Button 143" hidden="1">
              <a:extLst>
                <a:ext uri="{63B3BB69-23CF-44E3-9099-C40C66FF867C}">
                  <a14:compatExt spid="_x0000_s18575"/>
                </a:ext>
                <a:ext uri="{FF2B5EF4-FFF2-40B4-BE49-F238E27FC236}">
                  <a16:creationId xmlns:a16="http://schemas.microsoft.com/office/drawing/2014/main" id="{00000000-0008-0000-07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47625</xdr:rowOff>
        </xdr:from>
        <xdr:to>
          <xdr:col>8</xdr:col>
          <xdr:colOff>495300</xdr:colOff>
          <xdr:row>59</xdr:row>
          <xdr:rowOff>266700</xdr:rowOff>
        </xdr:to>
        <xdr:sp macro="" textlink="">
          <xdr:nvSpPr>
            <xdr:cNvPr id="18576" name="Option Button 144" hidden="1">
              <a:extLst>
                <a:ext uri="{63B3BB69-23CF-44E3-9099-C40C66FF867C}">
                  <a14:compatExt spid="_x0000_s18576"/>
                </a:ext>
                <a:ext uri="{FF2B5EF4-FFF2-40B4-BE49-F238E27FC236}">
                  <a16:creationId xmlns:a16="http://schemas.microsoft.com/office/drawing/2014/main" id="{00000000-0008-0000-07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47625</xdr:rowOff>
        </xdr:from>
        <xdr:to>
          <xdr:col>7</xdr:col>
          <xdr:colOff>495300</xdr:colOff>
          <xdr:row>59</xdr:row>
          <xdr:rowOff>266700</xdr:rowOff>
        </xdr:to>
        <xdr:sp macro="" textlink="">
          <xdr:nvSpPr>
            <xdr:cNvPr id="18577" name="Option Button 145" hidden="1">
              <a:extLst>
                <a:ext uri="{63B3BB69-23CF-44E3-9099-C40C66FF867C}">
                  <a14:compatExt spid="_x0000_s18577"/>
                </a:ext>
                <a:ext uri="{FF2B5EF4-FFF2-40B4-BE49-F238E27FC236}">
                  <a16:creationId xmlns:a16="http://schemas.microsoft.com/office/drawing/2014/main" id="{00000000-0008-0000-07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10</xdr:col>
          <xdr:colOff>0</xdr:colOff>
          <xdr:row>61</xdr:row>
          <xdr:rowOff>0</xdr:rowOff>
        </xdr:to>
        <xdr:sp macro="" textlink="">
          <xdr:nvSpPr>
            <xdr:cNvPr id="18578" name="Group Box 146" hidden="1">
              <a:extLst>
                <a:ext uri="{63B3BB69-23CF-44E3-9099-C40C66FF867C}">
                  <a14:compatExt spid="_x0000_s18578"/>
                </a:ext>
                <a:ext uri="{FF2B5EF4-FFF2-40B4-BE49-F238E27FC236}">
                  <a16:creationId xmlns:a16="http://schemas.microsoft.com/office/drawing/2014/main" id="{00000000-0008-0000-0700-00009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60</xdr:row>
          <xdr:rowOff>47625</xdr:rowOff>
        </xdr:from>
        <xdr:to>
          <xdr:col>9</xdr:col>
          <xdr:colOff>495300</xdr:colOff>
          <xdr:row>60</xdr:row>
          <xdr:rowOff>266700</xdr:rowOff>
        </xdr:to>
        <xdr:sp macro="" textlink="">
          <xdr:nvSpPr>
            <xdr:cNvPr id="18579" name="Option Button 147" hidden="1">
              <a:extLst>
                <a:ext uri="{63B3BB69-23CF-44E3-9099-C40C66FF867C}">
                  <a14:compatExt spid="_x0000_s18579"/>
                </a:ext>
                <a:ext uri="{FF2B5EF4-FFF2-40B4-BE49-F238E27FC236}">
                  <a16:creationId xmlns:a16="http://schemas.microsoft.com/office/drawing/2014/main" id="{00000000-0008-0000-07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47625</xdr:rowOff>
        </xdr:from>
        <xdr:to>
          <xdr:col>8</xdr:col>
          <xdr:colOff>495300</xdr:colOff>
          <xdr:row>60</xdr:row>
          <xdr:rowOff>266700</xdr:rowOff>
        </xdr:to>
        <xdr:sp macro="" textlink="">
          <xdr:nvSpPr>
            <xdr:cNvPr id="18580" name="Option Button 148" hidden="1">
              <a:extLst>
                <a:ext uri="{63B3BB69-23CF-44E3-9099-C40C66FF867C}">
                  <a14:compatExt spid="_x0000_s18580"/>
                </a:ext>
                <a:ext uri="{FF2B5EF4-FFF2-40B4-BE49-F238E27FC236}">
                  <a16:creationId xmlns:a16="http://schemas.microsoft.com/office/drawing/2014/main" id="{00000000-0008-0000-07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47625</xdr:rowOff>
        </xdr:from>
        <xdr:to>
          <xdr:col>7</xdr:col>
          <xdr:colOff>495300</xdr:colOff>
          <xdr:row>60</xdr:row>
          <xdr:rowOff>266700</xdr:rowOff>
        </xdr:to>
        <xdr:sp macro="" textlink="">
          <xdr:nvSpPr>
            <xdr:cNvPr id="18581" name="Option Button 149" hidden="1">
              <a:extLst>
                <a:ext uri="{63B3BB69-23CF-44E3-9099-C40C66FF867C}">
                  <a14:compatExt spid="_x0000_s18581"/>
                </a:ext>
                <a:ext uri="{FF2B5EF4-FFF2-40B4-BE49-F238E27FC236}">
                  <a16:creationId xmlns:a16="http://schemas.microsoft.com/office/drawing/2014/main" id="{00000000-0008-0000-07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10</xdr:col>
          <xdr:colOff>0</xdr:colOff>
          <xdr:row>62</xdr:row>
          <xdr:rowOff>0</xdr:rowOff>
        </xdr:to>
        <xdr:sp macro="" textlink="">
          <xdr:nvSpPr>
            <xdr:cNvPr id="18582" name="Group Box 150" hidden="1">
              <a:extLst>
                <a:ext uri="{63B3BB69-23CF-44E3-9099-C40C66FF867C}">
                  <a14:compatExt spid="_x0000_s18582"/>
                </a:ext>
                <a:ext uri="{FF2B5EF4-FFF2-40B4-BE49-F238E27FC236}">
                  <a16:creationId xmlns:a16="http://schemas.microsoft.com/office/drawing/2014/main" id="{00000000-0008-0000-0700-00009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47625</xdr:rowOff>
        </xdr:from>
        <xdr:to>
          <xdr:col>9</xdr:col>
          <xdr:colOff>495300</xdr:colOff>
          <xdr:row>61</xdr:row>
          <xdr:rowOff>266700</xdr:rowOff>
        </xdr:to>
        <xdr:sp macro="" textlink="">
          <xdr:nvSpPr>
            <xdr:cNvPr id="18583" name="Option Button 151" hidden="1">
              <a:extLst>
                <a:ext uri="{63B3BB69-23CF-44E3-9099-C40C66FF867C}">
                  <a14:compatExt spid="_x0000_s18583"/>
                </a:ext>
                <a:ext uri="{FF2B5EF4-FFF2-40B4-BE49-F238E27FC236}">
                  <a16:creationId xmlns:a16="http://schemas.microsoft.com/office/drawing/2014/main" id="{00000000-0008-0000-0700-00009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47625</xdr:rowOff>
        </xdr:from>
        <xdr:to>
          <xdr:col>8</xdr:col>
          <xdr:colOff>495300</xdr:colOff>
          <xdr:row>61</xdr:row>
          <xdr:rowOff>266700</xdr:rowOff>
        </xdr:to>
        <xdr:sp macro="" textlink="">
          <xdr:nvSpPr>
            <xdr:cNvPr id="18584" name="Option Button 152" hidden="1">
              <a:extLst>
                <a:ext uri="{63B3BB69-23CF-44E3-9099-C40C66FF867C}">
                  <a14:compatExt spid="_x0000_s18584"/>
                </a:ext>
                <a:ext uri="{FF2B5EF4-FFF2-40B4-BE49-F238E27FC236}">
                  <a16:creationId xmlns:a16="http://schemas.microsoft.com/office/drawing/2014/main" id="{00000000-0008-0000-0700-00009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47625</xdr:rowOff>
        </xdr:from>
        <xdr:to>
          <xdr:col>7</xdr:col>
          <xdr:colOff>495300</xdr:colOff>
          <xdr:row>61</xdr:row>
          <xdr:rowOff>266700</xdr:rowOff>
        </xdr:to>
        <xdr:sp macro="" textlink="">
          <xdr:nvSpPr>
            <xdr:cNvPr id="18585" name="Option Button 153" hidden="1">
              <a:extLst>
                <a:ext uri="{63B3BB69-23CF-44E3-9099-C40C66FF867C}">
                  <a14:compatExt spid="_x0000_s18585"/>
                </a:ext>
                <a:ext uri="{FF2B5EF4-FFF2-40B4-BE49-F238E27FC236}">
                  <a16:creationId xmlns:a16="http://schemas.microsoft.com/office/drawing/2014/main" id="{00000000-0008-0000-0700-00009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83344</xdr:colOff>
      <xdr:row>0</xdr:row>
      <xdr:rowOff>83344</xdr:rowOff>
    </xdr:from>
    <xdr:to>
      <xdr:col>3</xdr:col>
      <xdr:colOff>702469</xdr:colOff>
      <xdr:row>3</xdr:row>
      <xdr:rowOff>59531</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3344" y="83344"/>
          <a:ext cx="3821906"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216476</xdr:colOff>
      <xdr:row>0</xdr:row>
      <xdr:rowOff>107708</xdr:rowOff>
    </xdr:from>
    <xdr:to>
      <xdr:col>0</xdr:col>
      <xdr:colOff>216476</xdr:colOff>
      <xdr:row>4</xdr:row>
      <xdr:rowOff>66680</xdr:rowOff>
    </xdr:to>
    <xdr:pic>
      <xdr:nvPicPr>
        <xdr:cNvPr id="2" name="3 Imagen" descr="http://www.trabajo.gob.ec/wp-content/uploads/logo-290x96.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476" y="107708"/>
          <a:ext cx="0" cy="578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28576</xdr:colOff>
      <xdr:row>0</xdr:row>
      <xdr:rowOff>66675</xdr:rowOff>
    </xdr:from>
    <xdr:to>
      <xdr:col>3</xdr:col>
      <xdr:colOff>990601</xdr:colOff>
      <xdr:row>3</xdr:row>
      <xdr:rowOff>95250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6" y="66675"/>
          <a:ext cx="2895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ED.01.EVALUACI&#211;N%20DE%20CONOCIMIENTOS,%20COMPETENCIAS%20Y%20PRODUCTOS%20ENTREGADOS%20Y%20CONSOLID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ED-01 ANTERIOR"/>
      <sheetName val="COMPT. TÉCNICAS"/>
      <sheetName val="COMPT. CONDUCTUALES"/>
      <sheetName val="FORM. CONS. ANTERIOR"/>
      <sheetName val="matriz"/>
      <sheetName val="EJEMPLO"/>
      <sheetName val="FORM.ED-01"/>
      <sheetName val="FORM. CONS."/>
      <sheetName val="DICCIONARIO COMPETENCIAS"/>
    </sheetNames>
    <sheetDataSet>
      <sheetData sheetId="0"/>
      <sheetData sheetId="1">
        <row r="33">
          <cell r="A33">
            <v>1</v>
          </cell>
        </row>
        <row r="34">
          <cell r="A34">
            <v>2</v>
          </cell>
        </row>
        <row r="35">
          <cell r="A35">
            <v>3</v>
          </cell>
        </row>
        <row r="36">
          <cell r="A36">
            <v>4</v>
          </cell>
        </row>
        <row r="37">
          <cell r="A37">
            <v>5</v>
          </cell>
        </row>
        <row r="38">
          <cell r="A38">
            <v>6</v>
          </cell>
        </row>
        <row r="39">
          <cell r="A39">
            <v>7</v>
          </cell>
        </row>
        <row r="40">
          <cell r="A40">
            <v>8</v>
          </cell>
        </row>
        <row r="41">
          <cell r="A41">
            <v>9</v>
          </cell>
        </row>
        <row r="42">
          <cell r="A42">
            <v>10</v>
          </cell>
        </row>
        <row r="43">
          <cell r="A43">
            <v>11</v>
          </cell>
        </row>
        <row r="44">
          <cell r="A44">
            <v>12</v>
          </cell>
        </row>
        <row r="45">
          <cell r="A45">
            <v>13</v>
          </cell>
        </row>
        <row r="46">
          <cell r="A46">
            <v>14</v>
          </cell>
        </row>
        <row r="47">
          <cell r="A47">
            <v>15</v>
          </cell>
        </row>
        <row r="48">
          <cell r="A48">
            <v>16</v>
          </cell>
        </row>
        <row r="49">
          <cell r="A49">
            <v>17</v>
          </cell>
        </row>
        <row r="50">
          <cell r="A50">
            <v>18</v>
          </cell>
        </row>
        <row r="51">
          <cell r="A51">
            <v>19</v>
          </cell>
        </row>
        <row r="52">
          <cell r="A52">
            <v>20</v>
          </cell>
        </row>
        <row r="53">
          <cell r="A53">
            <v>21</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97" Type="http://schemas.openxmlformats.org/officeDocument/2006/relationships/ctrlProp" Target="../ctrlProps/ctrlProp9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omments" Target="../comments1.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image" Target="../media/image1.jpeg"/><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1.xml"/><Relationship Id="rId3" Type="http://schemas.openxmlformats.org/officeDocument/2006/relationships/vmlDrawing" Target="../drawings/vmlDrawing2.vml"/><Relationship Id="rId7" Type="http://schemas.openxmlformats.org/officeDocument/2006/relationships/ctrlProp" Target="../ctrlProps/ctrlProp10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image" Target="../media/image3.png"/><Relationship Id="rId9"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23.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5.xml"/><Relationship Id="rId16" Type="http://schemas.openxmlformats.org/officeDocument/2006/relationships/ctrlProp" Target="../ctrlProps/ctrlProp113.xml"/><Relationship Id="rId29" Type="http://schemas.openxmlformats.org/officeDocument/2006/relationships/ctrlProp" Target="../ctrlProps/ctrlProp126.xml"/><Relationship Id="rId107" Type="http://schemas.openxmlformats.org/officeDocument/2006/relationships/ctrlProp" Target="../ctrlProps/ctrlProp204.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8" Type="http://schemas.openxmlformats.org/officeDocument/2006/relationships/ctrlProp" Target="../ctrlProps/ctrlProp155.xml"/><Relationship Id="rId66" Type="http://schemas.openxmlformats.org/officeDocument/2006/relationships/ctrlProp" Target="../ctrlProps/ctrlProp163.xml"/><Relationship Id="rId74" Type="http://schemas.openxmlformats.org/officeDocument/2006/relationships/ctrlProp" Target="../ctrlProps/ctrlProp171.xml"/><Relationship Id="rId79" Type="http://schemas.openxmlformats.org/officeDocument/2006/relationships/ctrlProp" Target="../ctrlProps/ctrlProp176.xml"/><Relationship Id="rId87" Type="http://schemas.openxmlformats.org/officeDocument/2006/relationships/ctrlProp" Target="../ctrlProps/ctrlProp184.xml"/><Relationship Id="rId102" Type="http://schemas.openxmlformats.org/officeDocument/2006/relationships/ctrlProp" Target="../ctrlProps/ctrlProp199.xml"/><Relationship Id="rId5" Type="http://schemas.openxmlformats.org/officeDocument/2006/relationships/ctrlProp" Target="../ctrlProps/ctrlProp102.xml"/><Relationship Id="rId61" Type="http://schemas.openxmlformats.org/officeDocument/2006/relationships/ctrlProp" Target="../ctrlProps/ctrlProp158.xml"/><Relationship Id="rId82" Type="http://schemas.openxmlformats.org/officeDocument/2006/relationships/ctrlProp" Target="../ctrlProps/ctrlProp179.xml"/><Relationship Id="rId90" Type="http://schemas.openxmlformats.org/officeDocument/2006/relationships/ctrlProp" Target="../ctrlProps/ctrlProp187.xml"/><Relationship Id="rId95" Type="http://schemas.openxmlformats.org/officeDocument/2006/relationships/ctrlProp" Target="../ctrlProps/ctrlProp192.xml"/><Relationship Id="rId19" Type="http://schemas.openxmlformats.org/officeDocument/2006/relationships/ctrlProp" Target="../ctrlProps/ctrlProp11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56" Type="http://schemas.openxmlformats.org/officeDocument/2006/relationships/ctrlProp" Target="../ctrlProps/ctrlProp153.xml"/><Relationship Id="rId64" Type="http://schemas.openxmlformats.org/officeDocument/2006/relationships/ctrlProp" Target="../ctrlProps/ctrlProp161.xml"/><Relationship Id="rId69" Type="http://schemas.openxmlformats.org/officeDocument/2006/relationships/ctrlProp" Target="../ctrlProps/ctrlProp166.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80" Type="http://schemas.openxmlformats.org/officeDocument/2006/relationships/ctrlProp" Target="../ctrlProps/ctrlProp177.xml"/><Relationship Id="rId85" Type="http://schemas.openxmlformats.org/officeDocument/2006/relationships/ctrlProp" Target="../ctrlProps/ctrlProp182.xml"/><Relationship Id="rId93" Type="http://schemas.openxmlformats.org/officeDocument/2006/relationships/ctrlProp" Target="../ctrlProps/ctrlProp190.xml"/><Relationship Id="rId98" Type="http://schemas.openxmlformats.org/officeDocument/2006/relationships/ctrlProp" Target="../ctrlProps/ctrlProp195.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103" Type="http://schemas.openxmlformats.org/officeDocument/2006/relationships/ctrlProp" Target="../ctrlProps/ctrlProp200.xml"/><Relationship Id="rId108" Type="http://schemas.openxmlformats.org/officeDocument/2006/relationships/comments" Target="../comments3.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6.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6" Type="http://schemas.openxmlformats.org/officeDocument/2006/relationships/ctrlProp" Target="../ctrlProps/ctrlProp203.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4" Type="http://schemas.openxmlformats.org/officeDocument/2006/relationships/image" Target="../media/image3.png"/><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s>
</file>

<file path=xl/worksheets/_rels/sheet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A1:X94"/>
  <sheetViews>
    <sheetView topLeftCell="A29" zoomScale="80" zoomScaleNormal="80" zoomScaleSheetLayoutView="90" workbookViewId="0">
      <selection activeCell="J29" sqref="J1:J1048576"/>
    </sheetView>
  </sheetViews>
  <sheetFormatPr baseColWidth="10" defaultColWidth="11.42578125" defaultRowHeight="12.75" zeroHeight="1" x14ac:dyDescent="0.2"/>
  <cols>
    <col min="1" max="1" width="4.85546875" style="48" customWidth="1"/>
    <col min="2" max="2" width="24.5703125" style="49" customWidth="1"/>
    <col min="3" max="3" width="19.85546875" style="49" customWidth="1"/>
    <col min="4" max="5" width="7" style="49" customWidth="1"/>
    <col min="6" max="6" width="4" style="49" customWidth="1"/>
    <col min="7" max="7" width="56.85546875" style="49" customWidth="1"/>
    <col min="8" max="12" width="7.7109375" style="49" customWidth="1"/>
    <col min="13" max="14" width="5.42578125" style="49" customWidth="1"/>
    <col min="15" max="16" width="4" style="49" customWidth="1"/>
    <col min="17" max="17" width="13.85546875" style="74" customWidth="1"/>
    <col min="18" max="18" width="10.140625" style="49" customWidth="1"/>
    <col min="19" max="19" width="30.28515625" style="49" customWidth="1"/>
    <col min="20" max="20" width="11.42578125" style="49" customWidth="1"/>
    <col min="21" max="21" width="25.85546875" style="49" customWidth="1"/>
    <col min="22" max="28" width="11.42578125" style="49" customWidth="1"/>
    <col min="29" max="16384" width="11.42578125" style="49"/>
  </cols>
  <sheetData>
    <row r="1" spans="1:17" ht="13.5" customHeight="1" x14ac:dyDescent="0.2">
      <c r="A1" s="619"/>
      <c r="B1" s="620"/>
      <c r="C1" s="617" t="s">
        <v>160</v>
      </c>
      <c r="D1" s="617"/>
      <c r="E1" s="617"/>
      <c r="F1" s="617"/>
      <c r="G1" s="617"/>
      <c r="H1" s="617"/>
      <c r="I1" s="617"/>
      <c r="J1" s="617"/>
      <c r="K1" s="617"/>
      <c r="L1" s="105" t="s">
        <v>228</v>
      </c>
      <c r="M1" s="611">
        <v>42688</v>
      </c>
      <c r="N1" s="612"/>
      <c r="O1" s="612"/>
      <c r="P1" s="613"/>
    </row>
    <row r="2" spans="1:17" ht="10.5" customHeight="1" x14ac:dyDescent="0.2">
      <c r="A2" s="621"/>
      <c r="B2" s="622"/>
      <c r="C2" s="617"/>
      <c r="D2" s="617"/>
      <c r="E2" s="617"/>
      <c r="F2" s="617"/>
      <c r="G2" s="617"/>
      <c r="H2" s="617"/>
      <c r="I2" s="617"/>
      <c r="J2" s="617"/>
      <c r="K2" s="617"/>
      <c r="L2" s="105" t="s">
        <v>229</v>
      </c>
      <c r="M2" s="611" t="s">
        <v>232</v>
      </c>
      <c r="N2" s="612"/>
      <c r="O2" s="612"/>
      <c r="P2" s="613"/>
    </row>
    <row r="3" spans="1:17" ht="10.5" customHeight="1" x14ac:dyDescent="0.2">
      <c r="A3" s="621"/>
      <c r="B3" s="622"/>
      <c r="C3" s="618" t="s">
        <v>259</v>
      </c>
      <c r="D3" s="617"/>
      <c r="E3" s="617"/>
      <c r="F3" s="617"/>
      <c r="G3" s="617"/>
      <c r="H3" s="617"/>
      <c r="I3" s="617"/>
      <c r="J3" s="617"/>
      <c r="K3" s="617"/>
      <c r="L3" s="105" t="s">
        <v>230</v>
      </c>
      <c r="M3" s="611" t="s">
        <v>233</v>
      </c>
      <c r="N3" s="612"/>
      <c r="O3" s="612"/>
      <c r="P3" s="613"/>
    </row>
    <row r="4" spans="1:17" ht="10.5" customHeight="1" x14ac:dyDescent="0.2">
      <c r="A4" s="623"/>
      <c r="B4" s="624"/>
      <c r="C4" s="617"/>
      <c r="D4" s="617"/>
      <c r="E4" s="617"/>
      <c r="F4" s="617"/>
      <c r="G4" s="617"/>
      <c r="H4" s="617"/>
      <c r="I4" s="617"/>
      <c r="J4" s="617"/>
      <c r="K4" s="617"/>
      <c r="L4" s="105" t="s">
        <v>231</v>
      </c>
      <c r="M4" s="614"/>
      <c r="N4" s="615"/>
      <c r="O4" s="615"/>
      <c r="P4" s="616"/>
    </row>
    <row r="5" spans="1:17" ht="6.75" customHeight="1" x14ac:dyDescent="0.2">
      <c r="B5" s="96"/>
      <c r="C5" s="96"/>
    </row>
    <row r="6" spans="1:17" ht="12.75" customHeight="1" x14ac:dyDescent="0.2">
      <c r="A6" s="580" t="s">
        <v>1</v>
      </c>
      <c r="B6" s="581"/>
      <c r="C6" s="582"/>
      <c r="D6" s="593" t="s">
        <v>316</v>
      </c>
      <c r="E6" s="593"/>
      <c r="F6" s="593"/>
      <c r="G6" s="593"/>
      <c r="H6" s="593"/>
      <c r="I6" s="593"/>
      <c r="J6" s="593"/>
      <c r="K6" s="593"/>
      <c r="L6" s="593"/>
      <c r="M6" s="593"/>
      <c r="N6" s="593"/>
      <c r="O6" s="593"/>
      <c r="P6" s="593"/>
    </row>
    <row r="7" spans="1:17" ht="12.75" customHeight="1" x14ac:dyDescent="0.2">
      <c r="A7" s="580" t="s">
        <v>143</v>
      </c>
      <c r="B7" s="581"/>
      <c r="C7" s="582"/>
      <c r="D7" s="593" t="s">
        <v>312</v>
      </c>
      <c r="E7" s="593"/>
      <c r="F7" s="593"/>
      <c r="G7" s="593"/>
      <c r="H7" s="593"/>
      <c r="I7" s="593"/>
      <c r="J7" s="593"/>
      <c r="K7" s="593"/>
      <c r="L7" s="593"/>
      <c r="M7" s="593"/>
      <c r="N7" s="593"/>
      <c r="O7" s="593"/>
      <c r="P7" s="593"/>
    </row>
    <row r="8" spans="1:17" ht="12.75" customHeight="1" x14ac:dyDescent="0.2">
      <c r="A8" s="580" t="s">
        <v>0</v>
      </c>
      <c r="B8" s="581"/>
      <c r="C8" s="582"/>
      <c r="D8" s="594" t="s">
        <v>330</v>
      </c>
      <c r="E8" s="595"/>
      <c r="F8" s="595"/>
      <c r="G8" s="595"/>
      <c r="H8" s="595"/>
      <c r="I8" s="595"/>
      <c r="J8" s="595"/>
      <c r="K8" s="595"/>
      <c r="L8" s="595"/>
      <c r="M8" s="595"/>
      <c r="N8" s="595"/>
      <c r="O8" s="595"/>
      <c r="P8" s="596"/>
    </row>
    <row r="9" spans="1:17" ht="12.75" customHeight="1" x14ac:dyDescent="0.2">
      <c r="A9" s="580" t="s">
        <v>227</v>
      </c>
      <c r="B9" s="581"/>
      <c r="C9" s="582"/>
      <c r="D9" s="594">
        <v>1718151254</v>
      </c>
      <c r="E9" s="595"/>
      <c r="F9" s="595"/>
      <c r="G9" s="595"/>
      <c r="H9" s="595"/>
      <c r="I9" s="595"/>
      <c r="J9" s="595"/>
      <c r="K9" s="595"/>
      <c r="L9" s="595"/>
      <c r="M9" s="595"/>
      <c r="N9" s="595"/>
      <c r="O9" s="595"/>
      <c r="P9" s="596"/>
    </row>
    <row r="10" spans="1:17" ht="12.75" customHeight="1" x14ac:dyDescent="0.2">
      <c r="A10" s="580" t="s">
        <v>154</v>
      </c>
      <c r="B10" s="581"/>
      <c r="C10" s="582"/>
      <c r="D10" s="594" t="s">
        <v>315</v>
      </c>
      <c r="E10" s="595"/>
      <c r="F10" s="595"/>
      <c r="G10" s="595"/>
      <c r="H10" s="595"/>
      <c r="I10" s="595"/>
      <c r="J10" s="595"/>
      <c r="K10" s="595"/>
      <c r="L10" s="595"/>
      <c r="M10" s="595"/>
      <c r="N10" s="595"/>
      <c r="O10" s="595"/>
      <c r="P10" s="596"/>
    </row>
    <row r="11" spans="1:17" ht="12.75" customHeight="1" x14ac:dyDescent="0.2">
      <c r="A11" s="580" t="s">
        <v>155</v>
      </c>
      <c r="B11" s="581"/>
      <c r="C11" s="582"/>
      <c r="D11" s="594" t="s">
        <v>48</v>
      </c>
      <c r="E11" s="595"/>
      <c r="F11" s="595"/>
      <c r="G11" s="595"/>
      <c r="H11" s="595"/>
      <c r="I11" s="595"/>
      <c r="J11" s="595"/>
      <c r="K11" s="595"/>
      <c r="L11" s="595"/>
      <c r="M11" s="595"/>
      <c r="N11" s="595"/>
      <c r="O11" s="595"/>
      <c r="P11" s="596"/>
    </row>
    <row r="12" spans="1:17" ht="15" customHeight="1" thickBot="1" x14ac:dyDescent="0.25">
      <c r="A12" s="589"/>
      <c r="B12" s="590"/>
      <c r="C12" s="590"/>
      <c r="D12" s="590"/>
      <c r="E12" s="590"/>
      <c r="F12" s="590"/>
      <c r="G12" s="590"/>
      <c r="H12" s="591"/>
      <c r="I12" s="591"/>
      <c r="J12" s="591"/>
      <c r="K12" s="591"/>
      <c r="L12" s="591"/>
      <c r="M12" s="591"/>
      <c r="N12" s="591"/>
      <c r="O12" s="591"/>
      <c r="P12" s="591"/>
    </row>
    <row r="13" spans="1:17" s="88" customFormat="1" ht="12.75" customHeight="1" x14ac:dyDescent="0.2">
      <c r="A13" s="583" t="s">
        <v>240</v>
      </c>
      <c r="B13" s="584"/>
      <c r="C13" s="584"/>
      <c r="D13" s="584"/>
      <c r="E13" s="584"/>
      <c r="F13" s="584"/>
      <c r="G13" s="584"/>
      <c r="H13" s="583" t="s">
        <v>61</v>
      </c>
      <c r="I13" s="645"/>
      <c r="J13" s="583" t="s">
        <v>42</v>
      </c>
      <c r="K13" s="645"/>
      <c r="L13" s="555" t="s">
        <v>162</v>
      </c>
      <c r="M13" s="556"/>
      <c r="N13" s="556"/>
      <c r="O13" s="556"/>
      <c r="P13" s="557"/>
      <c r="Q13" s="87"/>
    </row>
    <row r="14" spans="1:17" s="88" customFormat="1" ht="12.75" customHeight="1" x14ac:dyDescent="0.2">
      <c r="A14" s="585"/>
      <c r="B14" s="586"/>
      <c r="C14" s="586"/>
      <c r="D14" s="586"/>
      <c r="E14" s="586"/>
      <c r="F14" s="586"/>
      <c r="G14" s="586"/>
      <c r="H14" s="646"/>
      <c r="I14" s="647"/>
      <c r="J14" s="646"/>
      <c r="K14" s="647"/>
      <c r="L14" s="558"/>
      <c r="M14" s="559"/>
      <c r="N14" s="559"/>
      <c r="O14" s="559"/>
      <c r="P14" s="560"/>
      <c r="Q14" s="87"/>
    </row>
    <row r="15" spans="1:17" s="88" customFormat="1" ht="23.25" customHeight="1" x14ac:dyDescent="0.2">
      <c r="A15" s="587" t="s">
        <v>161</v>
      </c>
      <c r="B15" s="652" t="s">
        <v>338</v>
      </c>
      <c r="C15" s="653"/>
      <c r="D15" s="653"/>
      <c r="E15" s="653"/>
      <c r="F15" s="653"/>
      <c r="G15" s="654"/>
      <c r="H15" s="646"/>
      <c r="I15" s="647"/>
      <c r="J15" s="646"/>
      <c r="K15" s="647"/>
      <c r="L15" s="558"/>
      <c r="M15" s="559"/>
      <c r="N15" s="559"/>
      <c r="O15" s="559"/>
      <c r="P15" s="560"/>
      <c r="Q15" s="87"/>
    </row>
    <row r="16" spans="1:17" s="88" customFormat="1" ht="13.5" thickBot="1" x14ac:dyDescent="0.25">
      <c r="A16" s="588"/>
      <c r="B16" s="655"/>
      <c r="C16" s="656"/>
      <c r="D16" s="656"/>
      <c r="E16" s="656"/>
      <c r="F16" s="656"/>
      <c r="G16" s="657"/>
      <c r="H16" s="648"/>
      <c r="I16" s="649"/>
      <c r="J16" s="648"/>
      <c r="K16" s="649"/>
      <c r="L16" s="561"/>
      <c r="M16" s="562"/>
      <c r="N16" s="562"/>
      <c r="O16" s="562"/>
      <c r="P16" s="563"/>
      <c r="Q16" s="87"/>
    </row>
    <row r="17" spans="1:23" s="88" customFormat="1" ht="25.5" customHeight="1" x14ac:dyDescent="0.2">
      <c r="A17" s="181">
        <v>1</v>
      </c>
      <c r="B17" s="658" t="s">
        <v>303</v>
      </c>
      <c r="C17" s="659"/>
      <c r="D17" s="659"/>
      <c r="E17" s="659"/>
      <c r="F17" s="659"/>
      <c r="G17" s="660"/>
      <c r="H17" s="643" t="s">
        <v>297</v>
      </c>
      <c r="I17" s="644"/>
      <c r="J17" s="650" t="s">
        <v>300</v>
      </c>
      <c r="K17" s="643"/>
      <c r="L17" s="610"/>
      <c r="M17" s="569"/>
      <c r="N17" s="569"/>
      <c r="O17" s="569"/>
      <c r="P17" s="570"/>
      <c r="Q17" s="113">
        <f>IFERROR(IF(B17="","",(IF(H17=$S$17,$T$17-1,IF(H17=$S$18,$T$18-1,IF(H17=$S$19,$T$19-1,""))))+(IF(J17=$U$17,$V$17-1,IF(J17=$U$18,$V$18-1,IF(J17=$U$19,$V$19-1,""))))),"")</f>
        <v>3</v>
      </c>
      <c r="R17" s="99"/>
      <c r="S17" s="90" t="s">
        <v>299</v>
      </c>
      <c r="T17" s="90">
        <v>3</v>
      </c>
      <c r="U17" s="90" t="s">
        <v>300</v>
      </c>
      <c r="V17" s="90">
        <v>3</v>
      </c>
    </row>
    <row r="18" spans="1:23" s="88" customFormat="1" ht="25.5" customHeight="1" x14ac:dyDescent="0.2">
      <c r="A18" s="176">
        <v>2</v>
      </c>
      <c r="B18" s="597" t="s">
        <v>304</v>
      </c>
      <c r="C18" s="598"/>
      <c r="D18" s="598"/>
      <c r="E18" s="598"/>
      <c r="F18" s="598"/>
      <c r="G18" s="599"/>
      <c r="H18" s="553" t="s">
        <v>297</v>
      </c>
      <c r="I18" s="603"/>
      <c r="J18" s="651" t="s">
        <v>301</v>
      </c>
      <c r="K18" s="553"/>
      <c r="L18" s="661"/>
      <c r="M18" s="572"/>
      <c r="N18" s="572"/>
      <c r="O18" s="572"/>
      <c r="P18" s="573"/>
      <c r="Q18" s="113">
        <f t="shared" ref="Q18:Q26" si="0">IFERROR(IF(B18="","",(IF(H18=$S$17,$T$17-1,IF(H18=$S$18,$T$18-1,IF(H18=$S$19,$T$19-1,""))))+(IF(J18=$U$17,$V$17-1,IF(J18=$U$18,$V$18-1,IF(J18=$U$19,$V$19-1,""))))),"")</f>
        <v>2</v>
      </c>
      <c r="R18" s="99"/>
      <c r="S18" s="90" t="s">
        <v>297</v>
      </c>
      <c r="T18" s="90">
        <v>2</v>
      </c>
      <c r="U18" s="90" t="s">
        <v>301</v>
      </c>
      <c r="V18" s="90">
        <v>2</v>
      </c>
    </row>
    <row r="19" spans="1:23" s="88" customFormat="1" ht="25.5" customHeight="1" x14ac:dyDescent="0.2">
      <c r="A19" s="176">
        <v>3</v>
      </c>
      <c r="B19" s="597" t="s">
        <v>305</v>
      </c>
      <c r="C19" s="598"/>
      <c r="D19" s="598"/>
      <c r="E19" s="598"/>
      <c r="F19" s="598"/>
      <c r="G19" s="599"/>
      <c r="H19" s="553" t="s">
        <v>298</v>
      </c>
      <c r="I19" s="603"/>
      <c r="J19" s="651" t="s">
        <v>302</v>
      </c>
      <c r="K19" s="553"/>
      <c r="L19" s="661"/>
      <c r="M19" s="572"/>
      <c r="N19" s="572"/>
      <c r="O19" s="572"/>
      <c r="P19" s="573"/>
      <c r="Q19" s="113">
        <f t="shared" si="0"/>
        <v>0</v>
      </c>
      <c r="R19" s="99"/>
      <c r="S19" s="92" t="s">
        <v>298</v>
      </c>
      <c r="T19" s="90">
        <v>1</v>
      </c>
      <c r="U19" s="104" t="s">
        <v>302</v>
      </c>
      <c r="V19" s="90">
        <v>1</v>
      </c>
    </row>
    <row r="20" spans="1:23" s="88" customFormat="1" ht="25.5" customHeight="1" x14ac:dyDescent="0.2">
      <c r="A20" s="176">
        <v>4</v>
      </c>
      <c r="B20" s="597"/>
      <c r="C20" s="598"/>
      <c r="D20" s="598"/>
      <c r="E20" s="598"/>
      <c r="F20" s="598"/>
      <c r="G20" s="599"/>
      <c r="H20" s="553" t="s">
        <v>299</v>
      </c>
      <c r="I20" s="603"/>
      <c r="J20" s="651" t="s">
        <v>300</v>
      </c>
      <c r="K20" s="553"/>
      <c r="L20" s="661"/>
      <c r="M20" s="572"/>
      <c r="N20" s="572"/>
      <c r="O20" s="572"/>
      <c r="P20" s="573"/>
      <c r="Q20" s="113" t="str">
        <f t="shared" si="0"/>
        <v/>
      </c>
      <c r="R20" s="99"/>
      <c r="T20" s="48"/>
    </row>
    <row r="21" spans="1:23" s="88" customFormat="1" ht="25.5" customHeight="1" x14ac:dyDescent="0.2">
      <c r="A21" s="176">
        <v>5</v>
      </c>
      <c r="B21" s="597"/>
      <c r="C21" s="598"/>
      <c r="D21" s="598"/>
      <c r="E21" s="598"/>
      <c r="F21" s="598"/>
      <c r="G21" s="599"/>
      <c r="H21" s="553"/>
      <c r="I21" s="603"/>
      <c r="J21" s="651"/>
      <c r="K21" s="553"/>
      <c r="L21" s="661"/>
      <c r="M21" s="572"/>
      <c r="N21" s="572"/>
      <c r="O21" s="572"/>
      <c r="P21" s="573"/>
      <c r="Q21" s="113" t="str">
        <f t="shared" si="0"/>
        <v/>
      </c>
      <c r="R21" s="99"/>
      <c r="S21" s="103"/>
      <c r="T21" s="48"/>
    </row>
    <row r="22" spans="1:23" s="88" customFormat="1" ht="25.5" customHeight="1" x14ac:dyDescent="0.2">
      <c r="A22" s="176">
        <v>6</v>
      </c>
      <c r="B22" s="597"/>
      <c r="C22" s="598"/>
      <c r="D22" s="598"/>
      <c r="E22" s="598"/>
      <c r="F22" s="598"/>
      <c r="G22" s="599"/>
      <c r="H22" s="553"/>
      <c r="I22" s="603"/>
      <c r="J22" s="651"/>
      <c r="K22" s="553"/>
      <c r="L22" s="661"/>
      <c r="M22" s="572"/>
      <c r="N22" s="572"/>
      <c r="O22" s="572"/>
      <c r="P22" s="573"/>
      <c r="Q22" s="113" t="str">
        <f t="shared" si="0"/>
        <v/>
      </c>
      <c r="R22" s="99"/>
    </row>
    <row r="23" spans="1:23" s="88" customFormat="1" ht="25.5" customHeight="1" x14ac:dyDescent="0.2">
      <c r="A23" s="176">
        <v>7</v>
      </c>
      <c r="B23" s="597"/>
      <c r="C23" s="598"/>
      <c r="D23" s="598"/>
      <c r="E23" s="598"/>
      <c r="F23" s="598"/>
      <c r="G23" s="599"/>
      <c r="H23" s="553"/>
      <c r="I23" s="603"/>
      <c r="J23" s="651"/>
      <c r="K23" s="553"/>
      <c r="L23" s="661"/>
      <c r="M23" s="572"/>
      <c r="N23" s="572"/>
      <c r="O23" s="572"/>
      <c r="P23" s="573"/>
      <c r="Q23" s="113" t="str">
        <f t="shared" si="0"/>
        <v/>
      </c>
      <c r="R23" s="99"/>
    </row>
    <row r="24" spans="1:23" s="88" customFormat="1" ht="25.5" customHeight="1" x14ac:dyDescent="0.2">
      <c r="A24" s="176">
        <v>8</v>
      </c>
      <c r="B24" s="597"/>
      <c r="C24" s="598"/>
      <c r="D24" s="598"/>
      <c r="E24" s="598"/>
      <c r="F24" s="598"/>
      <c r="G24" s="599"/>
      <c r="H24" s="553"/>
      <c r="I24" s="603"/>
      <c r="J24" s="651"/>
      <c r="K24" s="553"/>
      <c r="L24" s="661"/>
      <c r="M24" s="572"/>
      <c r="N24" s="572"/>
      <c r="O24" s="572"/>
      <c r="P24" s="573"/>
      <c r="Q24" s="113" t="str">
        <f t="shared" si="0"/>
        <v/>
      </c>
      <c r="R24" s="99"/>
    </row>
    <row r="25" spans="1:23" s="88" customFormat="1" ht="25.5" customHeight="1" x14ac:dyDescent="0.2">
      <c r="A25" s="176">
        <v>9</v>
      </c>
      <c r="B25" s="597"/>
      <c r="C25" s="598"/>
      <c r="D25" s="598"/>
      <c r="E25" s="598"/>
      <c r="F25" s="598"/>
      <c r="G25" s="599"/>
      <c r="H25" s="553"/>
      <c r="I25" s="603"/>
      <c r="J25" s="651"/>
      <c r="K25" s="553"/>
      <c r="L25" s="661"/>
      <c r="M25" s="572"/>
      <c r="N25" s="572"/>
      <c r="O25" s="572"/>
      <c r="P25" s="573"/>
      <c r="Q25" s="113" t="str">
        <f t="shared" si="0"/>
        <v/>
      </c>
      <c r="R25" s="99"/>
    </row>
    <row r="26" spans="1:23" s="88" customFormat="1" ht="25.5" customHeight="1" thickBot="1" x14ac:dyDescent="0.25">
      <c r="A26" s="177">
        <v>10</v>
      </c>
      <c r="B26" s="600"/>
      <c r="C26" s="601"/>
      <c r="D26" s="601"/>
      <c r="E26" s="601"/>
      <c r="F26" s="601"/>
      <c r="G26" s="602"/>
      <c r="H26" s="686"/>
      <c r="I26" s="690"/>
      <c r="J26" s="685"/>
      <c r="K26" s="686"/>
      <c r="L26" s="687"/>
      <c r="M26" s="688"/>
      <c r="N26" s="688"/>
      <c r="O26" s="688"/>
      <c r="P26" s="689"/>
      <c r="Q26" s="113" t="str">
        <f t="shared" si="0"/>
        <v/>
      </c>
      <c r="R26" s="99"/>
    </row>
    <row r="27" spans="1:23" s="88" customFormat="1" ht="12" customHeight="1" thickBot="1" x14ac:dyDescent="0.25">
      <c r="A27" s="592"/>
      <c r="B27" s="592"/>
      <c r="C27" s="592"/>
      <c r="D27" s="592"/>
      <c r="E27" s="592"/>
      <c r="F27" s="592"/>
      <c r="G27" s="592"/>
      <c r="H27" s="592"/>
      <c r="I27" s="592"/>
      <c r="J27" s="592"/>
      <c r="K27" s="592"/>
      <c r="L27" s="592"/>
      <c r="M27" s="592"/>
      <c r="N27" s="592"/>
      <c r="O27" s="592"/>
      <c r="P27" s="592"/>
      <c r="Q27" s="98"/>
      <c r="R27" s="99"/>
    </row>
    <row r="28" spans="1:23" ht="12.75" customHeight="1" thickBot="1" x14ac:dyDescent="0.25">
      <c r="A28" s="664" t="s">
        <v>325</v>
      </c>
      <c r="B28" s="665"/>
      <c r="C28" s="665"/>
      <c r="D28" s="665"/>
      <c r="E28" s="665"/>
      <c r="F28" s="665"/>
      <c r="G28" s="666"/>
      <c r="H28" s="100"/>
      <c r="I28" s="100"/>
      <c r="J28" s="97"/>
      <c r="K28" s="97"/>
      <c r="L28" s="97"/>
      <c r="M28" s="97"/>
      <c r="N28" s="97"/>
      <c r="O28" s="97"/>
      <c r="P28" s="97"/>
      <c r="R28" s="564">
        <f>IFERROR((SUM(Q17:Q26))/((COUNTA(Q17:Q26))-(COUNTIFS(Q17:Q26,""))),0)</f>
        <v>1.6666666666666667</v>
      </c>
      <c r="S28" s="565"/>
      <c r="T28" s="565"/>
      <c r="U28" s="565"/>
      <c r="V28" s="566"/>
      <c r="W28" s="91">
        <f>(R28)/4</f>
        <v>0.41666666666666669</v>
      </c>
    </row>
    <row r="29" spans="1:23" ht="12.75" customHeight="1" x14ac:dyDescent="0.2">
      <c r="A29" s="172" t="s">
        <v>281</v>
      </c>
      <c r="B29" s="667" t="s">
        <v>278</v>
      </c>
      <c r="C29" s="667"/>
      <c r="D29" s="667"/>
      <c r="E29" s="667"/>
      <c r="F29" s="667"/>
      <c r="G29" s="668"/>
      <c r="H29" s="100"/>
      <c r="I29" s="100"/>
      <c r="J29" s="97"/>
      <c r="K29" s="97"/>
      <c r="L29" s="97"/>
      <c r="M29" s="97"/>
      <c r="N29" s="97"/>
      <c r="O29" s="97"/>
      <c r="P29" s="97"/>
    </row>
    <row r="30" spans="1:23" ht="12.75" customHeight="1" x14ac:dyDescent="0.2">
      <c r="A30" s="173" t="s">
        <v>282</v>
      </c>
      <c r="B30" s="578" t="s">
        <v>279</v>
      </c>
      <c r="C30" s="578"/>
      <c r="D30" s="578"/>
      <c r="E30" s="578"/>
      <c r="F30" s="578"/>
      <c r="G30" s="579"/>
      <c r="H30" s="100"/>
      <c r="I30" s="100"/>
      <c r="J30" s="97"/>
      <c r="K30" s="97"/>
      <c r="L30" s="97"/>
      <c r="M30" s="97"/>
      <c r="N30" s="97"/>
      <c r="O30" s="97"/>
      <c r="P30" s="97"/>
    </row>
    <row r="31" spans="1:23" ht="12.75" customHeight="1" x14ac:dyDescent="0.2">
      <c r="A31" s="173" t="s">
        <v>283</v>
      </c>
      <c r="B31" s="578" t="s">
        <v>280</v>
      </c>
      <c r="C31" s="578"/>
      <c r="D31" s="578"/>
      <c r="E31" s="578"/>
      <c r="F31" s="578"/>
      <c r="G31" s="579"/>
      <c r="H31" s="100"/>
      <c r="I31" s="100"/>
      <c r="J31" s="97"/>
      <c r="K31" s="97"/>
      <c r="L31" s="97"/>
      <c r="M31" s="97"/>
      <c r="N31" s="97"/>
      <c r="O31" s="97"/>
      <c r="P31" s="97"/>
    </row>
    <row r="32" spans="1:23" x14ac:dyDescent="0.2">
      <c r="A32" s="173" t="s">
        <v>284</v>
      </c>
      <c r="B32" s="578" t="s">
        <v>19</v>
      </c>
      <c r="C32" s="578"/>
      <c r="D32" s="578"/>
      <c r="E32" s="578"/>
      <c r="F32" s="578"/>
      <c r="G32" s="579"/>
      <c r="H32" s="100"/>
      <c r="I32" s="100"/>
      <c r="J32" s="97"/>
      <c r="K32" s="97"/>
      <c r="L32" s="97"/>
      <c r="M32" s="97"/>
      <c r="N32" s="97"/>
      <c r="O32" s="97"/>
      <c r="P32" s="97"/>
    </row>
    <row r="33" spans="1:20" ht="13.5" thickBot="1" x14ac:dyDescent="0.25">
      <c r="A33" s="174" t="s">
        <v>285</v>
      </c>
      <c r="B33" s="546" t="s">
        <v>20</v>
      </c>
      <c r="C33" s="546"/>
      <c r="D33" s="546"/>
      <c r="E33" s="546"/>
      <c r="F33" s="546"/>
      <c r="G33" s="547"/>
      <c r="H33" s="100"/>
      <c r="I33" s="100"/>
      <c r="J33" s="97"/>
      <c r="K33" s="97"/>
      <c r="L33" s="97"/>
      <c r="M33" s="97"/>
      <c r="N33" s="97"/>
      <c r="O33" s="97"/>
      <c r="P33" s="97"/>
      <c r="Q33" s="74">
        <v>0</v>
      </c>
    </row>
    <row r="34" spans="1:20" ht="6.75" customHeight="1" thickBot="1" x14ac:dyDescent="0.25">
      <c r="A34" s="88"/>
      <c r="B34" s="88"/>
      <c r="C34" s="88"/>
      <c r="D34" s="88"/>
      <c r="E34" s="88"/>
      <c r="F34" s="88"/>
      <c r="G34" s="88"/>
      <c r="H34" s="88"/>
      <c r="I34" s="88"/>
      <c r="J34" s="88"/>
      <c r="K34" s="88"/>
      <c r="L34" s="88"/>
      <c r="M34" s="88"/>
      <c r="N34" s="88"/>
      <c r="O34" s="88"/>
      <c r="P34" s="88"/>
      <c r="Q34" s="74">
        <v>0</v>
      </c>
    </row>
    <row r="35" spans="1:20" x14ac:dyDescent="0.2">
      <c r="A35" s="583" t="s">
        <v>329</v>
      </c>
      <c r="B35" s="584"/>
      <c r="C35" s="584"/>
      <c r="D35" s="584"/>
      <c r="E35" s="584"/>
      <c r="F35" s="584"/>
      <c r="G35" s="584"/>
      <c r="H35" s="604" t="s">
        <v>234</v>
      </c>
      <c r="I35" s="605"/>
      <c r="J35" s="605"/>
      <c r="K35" s="605"/>
      <c r="L35" s="606"/>
      <c r="M35" s="556" t="s">
        <v>162</v>
      </c>
      <c r="N35" s="556"/>
      <c r="O35" s="556"/>
      <c r="P35" s="557"/>
      <c r="Q35" s="74">
        <v>0</v>
      </c>
      <c r="S35" s="567"/>
      <c r="T35" s="567"/>
    </row>
    <row r="36" spans="1:20" x14ac:dyDescent="0.2">
      <c r="A36" s="585"/>
      <c r="B36" s="586"/>
      <c r="C36" s="586"/>
      <c r="D36" s="586"/>
      <c r="E36" s="586"/>
      <c r="F36" s="586"/>
      <c r="G36" s="586"/>
      <c r="H36" s="607"/>
      <c r="I36" s="608"/>
      <c r="J36" s="608"/>
      <c r="K36" s="608">
        <v>5</v>
      </c>
      <c r="L36" s="609"/>
      <c r="M36" s="559"/>
      <c r="N36" s="559"/>
      <c r="O36" s="559"/>
      <c r="P36" s="560"/>
      <c r="Q36" s="74">
        <v>0</v>
      </c>
      <c r="S36" s="85"/>
      <c r="T36" s="85"/>
    </row>
    <row r="37" spans="1:20" ht="15.75" customHeight="1" x14ac:dyDescent="0.2">
      <c r="A37" s="587" t="s">
        <v>161</v>
      </c>
      <c r="B37" s="677" t="s">
        <v>226</v>
      </c>
      <c r="C37" s="678"/>
      <c r="D37" s="678"/>
      <c r="E37" s="678"/>
      <c r="F37" s="678"/>
      <c r="G37" s="678"/>
      <c r="H37" s="704" t="s">
        <v>285</v>
      </c>
      <c r="I37" s="550" t="s">
        <v>284</v>
      </c>
      <c r="J37" s="550" t="s">
        <v>283</v>
      </c>
      <c r="K37" s="550" t="s">
        <v>282</v>
      </c>
      <c r="L37" s="694" t="s">
        <v>281</v>
      </c>
      <c r="M37" s="559"/>
      <c r="N37" s="559"/>
      <c r="O37" s="559"/>
      <c r="P37" s="560"/>
      <c r="Q37" s="74">
        <v>0</v>
      </c>
      <c r="S37" s="86"/>
      <c r="T37" s="86"/>
    </row>
    <row r="38" spans="1:20" ht="12.75" customHeight="1" thickBot="1" x14ac:dyDescent="0.25">
      <c r="A38" s="588"/>
      <c r="B38" s="679"/>
      <c r="C38" s="680"/>
      <c r="D38" s="680"/>
      <c r="E38" s="680"/>
      <c r="F38" s="680"/>
      <c r="G38" s="680"/>
      <c r="H38" s="705">
        <v>1</v>
      </c>
      <c r="I38" s="551">
        <v>2</v>
      </c>
      <c r="J38" s="551">
        <v>3</v>
      </c>
      <c r="K38" s="551">
        <v>4</v>
      </c>
      <c r="L38" s="548"/>
      <c r="M38" s="562"/>
      <c r="N38" s="562"/>
      <c r="O38" s="562"/>
      <c r="P38" s="563"/>
      <c r="Q38" s="74">
        <v>0</v>
      </c>
    </row>
    <row r="39" spans="1:20" ht="25.5" customHeight="1" x14ac:dyDescent="0.2">
      <c r="A39" s="185">
        <v>1</v>
      </c>
      <c r="B39" s="674" t="s">
        <v>306</v>
      </c>
      <c r="C39" s="675"/>
      <c r="D39" s="675"/>
      <c r="E39" s="675"/>
      <c r="F39" s="675"/>
      <c r="G39" s="676"/>
      <c r="H39" s="106"/>
      <c r="I39" s="107"/>
      <c r="J39" s="107"/>
      <c r="K39" s="107"/>
      <c r="L39" s="107"/>
      <c r="M39" s="568"/>
      <c r="N39" s="569"/>
      <c r="O39" s="569"/>
      <c r="P39" s="570"/>
      <c r="Q39" s="74">
        <v>4</v>
      </c>
      <c r="R39" s="89">
        <f>IF(B39="","0",Q39-1)</f>
        <v>3</v>
      </c>
    </row>
    <row r="40" spans="1:20" ht="25.5" customHeight="1" x14ac:dyDescent="0.2">
      <c r="A40" s="186">
        <v>2</v>
      </c>
      <c r="B40" s="552" t="s">
        <v>307</v>
      </c>
      <c r="C40" s="553"/>
      <c r="D40" s="553"/>
      <c r="E40" s="553"/>
      <c r="F40" s="553"/>
      <c r="G40" s="554"/>
      <c r="H40" s="106"/>
      <c r="I40" s="107"/>
      <c r="J40" s="107"/>
      <c r="K40" s="107"/>
      <c r="L40" s="107"/>
      <c r="M40" s="571"/>
      <c r="N40" s="572"/>
      <c r="O40" s="572"/>
      <c r="P40" s="573"/>
      <c r="Q40" s="74">
        <v>5</v>
      </c>
      <c r="R40" s="89">
        <f t="shared" ref="R40:R48" si="1">IF(B40="","0",Q40-1)</f>
        <v>4</v>
      </c>
    </row>
    <row r="41" spans="1:20" ht="25.5" customHeight="1" x14ac:dyDescent="0.2">
      <c r="A41" s="187">
        <v>3</v>
      </c>
      <c r="B41" s="552" t="s">
        <v>308</v>
      </c>
      <c r="C41" s="553"/>
      <c r="D41" s="553"/>
      <c r="E41" s="553"/>
      <c r="F41" s="553"/>
      <c r="G41" s="554"/>
      <c r="H41" s="106"/>
      <c r="I41" s="107"/>
      <c r="J41" s="107"/>
      <c r="K41" s="107"/>
      <c r="L41" s="107"/>
      <c r="M41" s="571"/>
      <c r="N41" s="572"/>
      <c r="O41" s="572"/>
      <c r="P41" s="573"/>
      <c r="Q41" s="74">
        <v>5</v>
      </c>
      <c r="R41" s="89">
        <f t="shared" si="1"/>
        <v>4</v>
      </c>
    </row>
    <row r="42" spans="1:20" ht="25.5" customHeight="1" x14ac:dyDescent="0.2">
      <c r="A42" s="186">
        <v>4</v>
      </c>
      <c r="B42" s="552" t="s">
        <v>309</v>
      </c>
      <c r="C42" s="553"/>
      <c r="D42" s="553"/>
      <c r="E42" s="553"/>
      <c r="F42" s="553"/>
      <c r="G42" s="554"/>
      <c r="H42" s="106"/>
      <c r="I42" s="107"/>
      <c r="J42" s="107"/>
      <c r="K42" s="107"/>
      <c r="L42" s="107"/>
      <c r="M42" s="571"/>
      <c r="N42" s="572"/>
      <c r="O42" s="572"/>
      <c r="P42" s="573"/>
      <c r="Q42" s="74">
        <v>5</v>
      </c>
      <c r="R42" s="89">
        <f t="shared" si="1"/>
        <v>4</v>
      </c>
    </row>
    <row r="43" spans="1:20" ht="25.5" customHeight="1" x14ac:dyDescent="0.2">
      <c r="A43" s="187">
        <v>5</v>
      </c>
      <c r="B43" s="552"/>
      <c r="C43" s="553"/>
      <c r="D43" s="553"/>
      <c r="E43" s="553"/>
      <c r="F43" s="553"/>
      <c r="G43" s="554"/>
      <c r="H43" s="106"/>
      <c r="I43" s="107"/>
      <c r="J43" s="107"/>
      <c r="K43" s="107"/>
      <c r="L43" s="107"/>
      <c r="M43" s="571"/>
      <c r="N43" s="572"/>
      <c r="O43" s="572"/>
      <c r="P43" s="573"/>
      <c r="Q43" s="74">
        <v>5</v>
      </c>
      <c r="R43" s="89" t="str">
        <f t="shared" si="1"/>
        <v>0</v>
      </c>
    </row>
    <row r="44" spans="1:20" ht="25.5" customHeight="1" x14ac:dyDescent="0.2">
      <c r="A44" s="186">
        <v>6</v>
      </c>
      <c r="B44" s="552"/>
      <c r="C44" s="553"/>
      <c r="D44" s="553"/>
      <c r="E44" s="553"/>
      <c r="F44" s="553"/>
      <c r="G44" s="554"/>
      <c r="H44" s="106"/>
      <c r="I44" s="107"/>
      <c r="J44" s="107"/>
      <c r="K44" s="107"/>
      <c r="L44" s="107"/>
      <c r="M44" s="571"/>
      <c r="N44" s="572"/>
      <c r="O44" s="572"/>
      <c r="P44" s="573"/>
      <c r="Q44" s="74">
        <v>5</v>
      </c>
      <c r="R44" s="89" t="str">
        <f t="shared" si="1"/>
        <v>0</v>
      </c>
    </row>
    <row r="45" spans="1:20" ht="25.5" customHeight="1" x14ac:dyDescent="0.2">
      <c r="A45" s="187">
        <v>7</v>
      </c>
      <c r="B45" s="552"/>
      <c r="C45" s="553"/>
      <c r="D45" s="553"/>
      <c r="E45" s="553"/>
      <c r="F45" s="553"/>
      <c r="G45" s="554"/>
      <c r="H45" s="106"/>
      <c r="I45" s="107"/>
      <c r="J45" s="107"/>
      <c r="K45" s="107"/>
      <c r="L45" s="107"/>
      <c r="M45" s="571"/>
      <c r="N45" s="572"/>
      <c r="O45" s="572"/>
      <c r="P45" s="573"/>
      <c r="Q45" s="74">
        <v>5</v>
      </c>
      <c r="R45" s="89" t="str">
        <f t="shared" si="1"/>
        <v>0</v>
      </c>
    </row>
    <row r="46" spans="1:20" ht="25.5" customHeight="1" x14ac:dyDescent="0.2">
      <c r="A46" s="186">
        <v>8</v>
      </c>
      <c r="B46" s="552"/>
      <c r="C46" s="553"/>
      <c r="D46" s="553"/>
      <c r="E46" s="553"/>
      <c r="F46" s="553"/>
      <c r="G46" s="554"/>
      <c r="H46" s="106"/>
      <c r="I46" s="107"/>
      <c r="J46" s="107"/>
      <c r="K46" s="107"/>
      <c r="L46" s="107"/>
      <c r="M46" s="571"/>
      <c r="N46" s="572"/>
      <c r="O46" s="572"/>
      <c r="P46" s="573"/>
      <c r="Q46" s="74">
        <v>0</v>
      </c>
      <c r="R46" s="89" t="str">
        <f t="shared" si="1"/>
        <v>0</v>
      </c>
    </row>
    <row r="47" spans="1:20" ht="25.5" customHeight="1" x14ac:dyDescent="0.2">
      <c r="A47" s="187">
        <v>9</v>
      </c>
      <c r="B47" s="552"/>
      <c r="C47" s="553"/>
      <c r="D47" s="553"/>
      <c r="E47" s="553"/>
      <c r="F47" s="553"/>
      <c r="G47" s="554"/>
      <c r="H47" s="106"/>
      <c r="I47" s="107"/>
      <c r="J47" s="107"/>
      <c r="K47" s="107"/>
      <c r="L47" s="107"/>
      <c r="M47" s="571"/>
      <c r="N47" s="572"/>
      <c r="O47" s="572"/>
      <c r="P47" s="573"/>
      <c r="Q47" s="74">
        <v>0</v>
      </c>
      <c r="R47" s="89" t="str">
        <f t="shared" si="1"/>
        <v>0</v>
      </c>
    </row>
    <row r="48" spans="1:20" ht="25.5" customHeight="1" thickBot="1" x14ac:dyDescent="0.25">
      <c r="A48" s="188">
        <v>10</v>
      </c>
      <c r="B48" s="709"/>
      <c r="C48" s="710"/>
      <c r="D48" s="710"/>
      <c r="E48" s="710"/>
      <c r="F48" s="710"/>
      <c r="G48" s="711"/>
      <c r="H48" s="189"/>
      <c r="I48" s="183"/>
      <c r="J48" s="183"/>
      <c r="K48" s="183"/>
      <c r="L48" s="183"/>
      <c r="M48" s="574"/>
      <c r="N48" s="575"/>
      <c r="O48" s="575"/>
      <c r="P48" s="576"/>
      <c r="Q48" s="113">
        <v>1</v>
      </c>
      <c r="R48" s="89" t="str">
        <f t="shared" si="1"/>
        <v>0</v>
      </c>
    </row>
    <row r="49" spans="1:24" ht="16.5" hidden="1" customHeight="1" thickBot="1" x14ac:dyDescent="0.25">
      <c r="A49" s="626"/>
      <c r="B49" s="627"/>
      <c r="C49" s="627"/>
      <c r="D49" s="627"/>
      <c r="E49" s="627"/>
      <c r="F49" s="627"/>
      <c r="G49" s="628"/>
      <c r="H49" s="629"/>
      <c r="I49" s="625"/>
      <c r="J49" s="625"/>
      <c r="K49" s="625"/>
      <c r="L49" s="625"/>
      <c r="M49" s="625"/>
      <c r="N49" s="625"/>
      <c r="O49" s="625"/>
      <c r="P49" s="630"/>
      <c r="Q49" s="74">
        <v>0</v>
      </c>
      <c r="R49" s="631">
        <f>IFERROR((SUM(R39:R48))/((COUNTA(R39:R48))-(COUNTIFS(R39:R48,0))),0)</f>
        <v>3.75</v>
      </c>
      <c r="S49" s="565"/>
      <c r="T49" s="565"/>
      <c r="U49" s="565"/>
      <c r="V49" s="566"/>
      <c r="W49" s="91">
        <f>(R49)/4</f>
        <v>0.9375</v>
      </c>
    </row>
    <row r="50" spans="1:24" ht="8.25" customHeight="1" thickBot="1" x14ac:dyDescent="0.25">
      <c r="A50" s="101"/>
      <c r="B50" s="102"/>
      <c r="C50" s="102"/>
      <c r="D50" s="102"/>
      <c r="E50" s="102"/>
      <c r="F50" s="102"/>
      <c r="G50" s="102"/>
      <c r="H50" s="101"/>
      <c r="I50" s="101"/>
      <c r="J50" s="101"/>
      <c r="K50" s="101"/>
      <c r="L50" s="101"/>
      <c r="M50" s="101"/>
      <c r="N50" s="101"/>
      <c r="O50" s="101"/>
      <c r="P50" s="101"/>
      <c r="Q50" s="74">
        <v>0</v>
      </c>
    </row>
    <row r="51" spans="1:24" ht="12.75" customHeight="1" thickBot="1" x14ac:dyDescent="0.25">
      <c r="A51" s="664" t="s">
        <v>328</v>
      </c>
      <c r="B51" s="665"/>
      <c r="C51" s="665"/>
      <c r="D51" s="665"/>
      <c r="E51" s="665"/>
      <c r="F51" s="665"/>
      <c r="G51" s="666"/>
      <c r="H51" s="100"/>
      <c r="I51" s="100"/>
      <c r="J51" s="97"/>
      <c r="K51" s="97"/>
      <c r="L51" s="97"/>
      <c r="M51" s="97"/>
      <c r="N51" s="97"/>
      <c r="O51" s="97"/>
      <c r="P51" s="97"/>
      <c r="Q51" s="74">
        <v>0</v>
      </c>
    </row>
    <row r="52" spans="1:24" ht="12.75" customHeight="1" x14ac:dyDescent="0.2">
      <c r="A52" s="172" t="s">
        <v>295</v>
      </c>
      <c r="B52" s="667" t="s">
        <v>286</v>
      </c>
      <c r="C52" s="667"/>
      <c r="D52" s="667"/>
      <c r="E52" s="667"/>
      <c r="F52" s="667"/>
      <c r="G52" s="668"/>
      <c r="H52" s="100"/>
      <c r="I52" s="100"/>
      <c r="J52" s="97"/>
      <c r="K52" s="97"/>
      <c r="L52" s="97"/>
      <c r="M52" s="97"/>
      <c r="N52" s="97"/>
      <c r="O52" s="97"/>
      <c r="P52" s="97"/>
      <c r="Q52" s="74">
        <v>0</v>
      </c>
    </row>
    <row r="53" spans="1:24" ht="12.75" customHeight="1" x14ac:dyDescent="0.2">
      <c r="A53" s="173" t="s">
        <v>291</v>
      </c>
      <c r="B53" s="578" t="s">
        <v>287</v>
      </c>
      <c r="C53" s="578"/>
      <c r="D53" s="578"/>
      <c r="E53" s="578"/>
      <c r="F53" s="578"/>
      <c r="G53" s="579"/>
      <c r="H53" s="100"/>
      <c r="I53" s="100"/>
      <c r="J53" s="97"/>
      <c r="K53" s="97"/>
      <c r="L53" s="97"/>
      <c r="M53" s="97"/>
      <c r="N53" s="97"/>
      <c r="O53" s="97"/>
      <c r="P53" s="97"/>
      <c r="Q53" s="74">
        <v>0</v>
      </c>
      <c r="V53" s="90" t="s">
        <v>331</v>
      </c>
    </row>
    <row r="54" spans="1:24" ht="12.75" customHeight="1" x14ac:dyDescent="0.2">
      <c r="A54" s="173" t="s">
        <v>292</v>
      </c>
      <c r="B54" s="578" t="s">
        <v>288</v>
      </c>
      <c r="C54" s="578"/>
      <c r="D54" s="578"/>
      <c r="E54" s="578"/>
      <c r="F54" s="578"/>
      <c r="G54" s="579"/>
      <c r="H54" s="100"/>
      <c r="I54" s="100"/>
      <c r="J54" s="97"/>
      <c r="K54" s="97"/>
      <c r="L54" s="97"/>
      <c r="M54" s="97"/>
      <c r="N54" s="97"/>
      <c r="O54" s="97"/>
      <c r="P54" s="97"/>
      <c r="V54" s="90" t="s">
        <v>332</v>
      </c>
    </row>
    <row r="55" spans="1:24" x14ac:dyDescent="0.2">
      <c r="A55" s="173" t="s">
        <v>293</v>
      </c>
      <c r="B55" s="578" t="s">
        <v>289</v>
      </c>
      <c r="C55" s="578"/>
      <c r="D55" s="578"/>
      <c r="E55" s="578"/>
      <c r="F55" s="578"/>
      <c r="G55" s="579"/>
      <c r="H55" s="100"/>
      <c r="I55" s="100"/>
      <c r="J55" s="97"/>
      <c r="K55" s="97"/>
      <c r="L55" s="97"/>
      <c r="M55" s="97"/>
      <c r="N55" s="97"/>
      <c r="O55" s="97"/>
      <c r="P55" s="97"/>
      <c r="V55" s="92" t="s">
        <v>333</v>
      </c>
    </row>
    <row r="56" spans="1:24" ht="13.5" thickBot="1" x14ac:dyDescent="0.25">
      <c r="A56" s="174" t="s">
        <v>294</v>
      </c>
      <c r="B56" s="546" t="s">
        <v>290</v>
      </c>
      <c r="C56" s="546"/>
      <c r="D56" s="546"/>
      <c r="E56" s="546"/>
      <c r="F56" s="546"/>
      <c r="G56" s="547"/>
      <c r="H56" s="100"/>
      <c r="I56" s="100"/>
      <c r="J56" s="97"/>
      <c r="K56" s="97"/>
      <c r="L56" s="97"/>
      <c r="M56" s="97"/>
      <c r="N56" s="97"/>
      <c r="O56" s="97"/>
      <c r="P56" s="97"/>
      <c r="V56" s="94" t="s">
        <v>334</v>
      </c>
    </row>
    <row r="57" spans="1:24" ht="6.75" customHeight="1" thickBot="1" x14ac:dyDescent="0.25">
      <c r="A57" s="88"/>
      <c r="B57" s="88"/>
      <c r="C57" s="88"/>
      <c r="D57" s="88"/>
      <c r="E57" s="88"/>
      <c r="F57" s="88"/>
      <c r="G57" s="88"/>
      <c r="H57" s="88"/>
      <c r="I57" s="88"/>
      <c r="J57" s="88"/>
      <c r="K57" s="88"/>
      <c r="L57" s="88"/>
      <c r="M57" s="88"/>
      <c r="N57" s="88"/>
      <c r="O57" s="88"/>
      <c r="P57" s="88"/>
      <c r="V57" s="88" t="s">
        <v>337</v>
      </c>
    </row>
    <row r="58" spans="1:24" s="88" customFormat="1" ht="12.75" customHeight="1" x14ac:dyDescent="0.2">
      <c r="A58" s="604" t="s">
        <v>8</v>
      </c>
      <c r="B58" s="605"/>
      <c r="C58" s="605"/>
      <c r="D58" s="605"/>
      <c r="E58" s="605"/>
      <c r="F58" s="605"/>
      <c r="G58" s="606"/>
      <c r="H58" s="604" t="s">
        <v>234</v>
      </c>
      <c r="I58" s="605"/>
      <c r="J58" s="605"/>
      <c r="K58" s="605"/>
      <c r="L58" s="606"/>
      <c r="M58" s="555" t="s">
        <v>162</v>
      </c>
      <c r="N58" s="556"/>
      <c r="O58" s="556"/>
      <c r="P58" s="557"/>
      <c r="Q58" s="87"/>
      <c r="S58" s="92" t="s">
        <v>13</v>
      </c>
      <c r="T58" s="93" t="s">
        <v>159</v>
      </c>
      <c r="U58" s="49"/>
      <c r="V58" s="95" t="s">
        <v>335</v>
      </c>
    </row>
    <row r="59" spans="1:24" s="88" customFormat="1" x14ac:dyDescent="0.2">
      <c r="A59" s="607"/>
      <c r="B59" s="608"/>
      <c r="C59" s="608"/>
      <c r="D59" s="608"/>
      <c r="E59" s="608"/>
      <c r="F59" s="608"/>
      <c r="G59" s="609"/>
      <c r="H59" s="607"/>
      <c r="I59" s="608"/>
      <c r="J59" s="608"/>
      <c r="K59" s="608">
        <v>5</v>
      </c>
      <c r="L59" s="609"/>
      <c r="M59" s="558"/>
      <c r="N59" s="559"/>
      <c r="O59" s="559"/>
      <c r="P59" s="560"/>
      <c r="Q59" s="87"/>
      <c r="S59" s="90" t="s">
        <v>331</v>
      </c>
      <c r="T59" s="92" t="s">
        <v>156</v>
      </c>
      <c r="U59" s="49"/>
      <c r="V59" s="88" t="s">
        <v>336</v>
      </c>
    </row>
    <row r="60" spans="1:24" s="88" customFormat="1" x14ac:dyDescent="0.2">
      <c r="A60" s="607" t="s">
        <v>161</v>
      </c>
      <c r="B60" s="608" t="s">
        <v>11</v>
      </c>
      <c r="C60" s="608"/>
      <c r="D60" s="608" t="s">
        <v>2</v>
      </c>
      <c r="E60" s="608"/>
      <c r="F60" s="608"/>
      <c r="G60" s="609"/>
      <c r="H60" s="705" t="s">
        <v>294</v>
      </c>
      <c r="I60" s="551" t="s">
        <v>293</v>
      </c>
      <c r="J60" s="551" t="s">
        <v>292</v>
      </c>
      <c r="K60" s="551" t="s">
        <v>291</v>
      </c>
      <c r="L60" s="548" t="s">
        <v>295</v>
      </c>
      <c r="M60" s="558"/>
      <c r="N60" s="559"/>
      <c r="O60" s="559"/>
      <c r="P60" s="560"/>
      <c r="Q60" s="87">
        <v>0</v>
      </c>
      <c r="S60" s="90" t="s">
        <v>332</v>
      </c>
      <c r="T60" s="92" t="s">
        <v>158</v>
      </c>
      <c r="U60" s="49"/>
      <c r="V60" s="49"/>
    </row>
    <row r="61" spans="1:24" s="88" customFormat="1" ht="12.75" customHeight="1" thickBot="1" x14ac:dyDescent="0.25">
      <c r="A61" s="662"/>
      <c r="B61" s="663"/>
      <c r="C61" s="663"/>
      <c r="D61" s="663"/>
      <c r="E61" s="663"/>
      <c r="F61" s="663"/>
      <c r="G61" s="701"/>
      <c r="H61" s="708"/>
      <c r="I61" s="577">
        <v>2</v>
      </c>
      <c r="J61" s="577">
        <v>3</v>
      </c>
      <c r="K61" s="577">
        <v>4</v>
      </c>
      <c r="L61" s="549">
        <v>5</v>
      </c>
      <c r="M61" s="561"/>
      <c r="N61" s="562"/>
      <c r="O61" s="562"/>
      <c r="P61" s="563"/>
      <c r="Q61" s="87">
        <v>0</v>
      </c>
      <c r="S61" s="92" t="s">
        <v>333</v>
      </c>
      <c r="T61" s="90" t="s">
        <v>157</v>
      </c>
      <c r="U61" s="49"/>
      <c r="V61" s="49"/>
      <c r="W61" s="49"/>
      <c r="X61" s="49"/>
    </row>
    <row r="62" spans="1:24" s="88" customFormat="1" ht="38.25" customHeight="1" x14ac:dyDescent="0.2">
      <c r="A62" s="181">
        <v>1</v>
      </c>
      <c r="B62" s="699" t="s">
        <v>105</v>
      </c>
      <c r="C62" s="700"/>
      <c r="D62" s="697" t="str">
        <f>VLOOKUP(B62,'COMPT. TÉCNICAS'!$C$2:$E$23,3,0)</f>
        <v xml:space="preserve">Establece relaciones causales sencillas para descomponer  los problemas o situaciones en partes. Identifica los pros y los contras de las decisiones. Analiza información  sencilla. </v>
      </c>
      <c r="E62" s="698"/>
      <c r="F62" s="698"/>
      <c r="G62" s="698"/>
      <c r="H62" s="108"/>
      <c r="I62" s="108"/>
      <c r="J62" s="108"/>
      <c r="K62" s="108"/>
      <c r="L62" s="108"/>
      <c r="M62" s="706"/>
      <c r="N62" s="706"/>
      <c r="O62" s="706"/>
      <c r="P62" s="707"/>
      <c r="Q62" s="87">
        <v>5</v>
      </c>
      <c r="R62" s="89">
        <f>IF(B62="","0",Q62-1)</f>
        <v>4</v>
      </c>
      <c r="S62" s="94" t="s">
        <v>334</v>
      </c>
      <c r="T62" s="92"/>
      <c r="U62" s="49"/>
      <c r="V62" s="49"/>
      <c r="W62" s="49"/>
      <c r="X62" s="49"/>
    </row>
    <row r="63" spans="1:24" s="88" customFormat="1" ht="38.25" customHeight="1" x14ac:dyDescent="0.2">
      <c r="A63" s="176">
        <v>2</v>
      </c>
      <c r="B63" s="702" t="s">
        <v>111</v>
      </c>
      <c r="C63" s="703"/>
      <c r="D63" s="697" t="str">
        <f>VLOOKUP(B63,'COMPT. TÉCNICAS'!$C$2:$E$23,3,0)</f>
        <v xml:space="preserve">Elabora reportes jurídicos, técnicos o administrativos  aplicando el análisis y la lógica. </v>
      </c>
      <c r="E63" s="698"/>
      <c r="F63" s="698"/>
      <c r="G63" s="698"/>
      <c r="H63" s="109"/>
      <c r="I63" s="110"/>
      <c r="J63" s="109"/>
      <c r="K63" s="109"/>
      <c r="L63" s="109"/>
      <c r="M63" s="695"/>
      <c r="N63" s="695"/>
      <c r="O63" s="695"/>
      <c r="P63" s="696"/>
      <c r="Q63" s="184">
        <v>5</v>
      </c>
      <c r="R63" s="89">
        <f>IF(B63="","0",Q63-1)</f>
        <v>4</v>
      </c>
      <c r="S63" s="88" t="s">
        <v>337</v>
      </c>
    </row>
    <row r="64" spans="1:24" s="88" customFormat="1" ht="38.25" customHeight="1" thickBot="1" x14ac:dyDescent="0.25">
      <c r="A64" s="177">
        <v>3</v>
      </c>
      <c r="B64" s="683" t="s">
        <v>105</v>
      </c>
      <c r="C64" s="684"/>
      <c r="D64" s="681" t="str">
        <f>VLOOKUP(B64,'COMPT. TÉCNICAS'!$C$2:$E$23,3,0)</f>
        <v xml:space="preserve">Establece relaciones causales sencillas para descomponer  los problemas o situaciones en partes. Identifica los pros y los contras de las decisiones. Analiza información  sencilla. </v>
      </c>
      <c r="E64" s="682"/>
      <c r="F64" s="682"/>
      <c r="G64" s="682"/>
      <c r="H64" s="179"/>
      <c r="I64" s="179"/>
      <c r="J64" s="179"/>
      <c r="K64" s="179"/>
      <c r="L64" s="179"/>
      <c r="M64" s="692"/>
      <c r="N64" s="692"/>
      <c r="O64" s="692"/>
      <c r="P64" s="693"/>
      <c r="Q64" s="184">
        <v>5</v>
      </c>
      <c r="R64" s="89">
        <f>IF(B64="","0",Q64-1)</f>
        <v>4</v>
      </c>
      <c r="S64" s="95" t="s">
        <v>335</v>
      </c>
      <c r="T64" s="95"/>
    </row>
    <row r="65" spans="1:23" ht="16.5" customHeight="1" thickBot="1" x14ac:dyDescent="0.25">
      <c r="A65" s="632"/>
      <c r="B65" s="633"/>
      <c r="C65" s="633"/>
      <c r="D65" s="633"/>
      <c r="E65" s="633"/>
      <c r="F65" s="633"/>
      <c r="G65" s="634"/>
      <c r="H65" s="635"/>
      <c r="I65" s="636"/>
      <c r="J65" s="636"/>
      <c r="K65" s="636"/>
      <c r="L65" s="636"/>
      <c r="M65" s="636"/>
      <c r="N65" s="636"/>
      <c r="O65" s="636"/>
      <c r="P65" s="637"/>
      <c r="R65" s="631">
        <f>IFERROR((SUM(R62:R64))/((COUNTA(R62:R64))-(COUNTIFS(R62:R64,-1))),0)</f>
        <v>4</v>
      </c>
      <c r="S65" s="565"/>
      <c r="T65" s="565"/>
      <c r="U65" s="565"/>
      <c r="V65" s="566"/>
      <c r="W65" s="91">
        <f>(R65)/4</f>
        <v>1</v>
      </c>
    </row>
    <row r="66" spans="1:23" s="88" customFormat="1" ht="13.5" customHeight="1" thickBot="1" x14ac:dyDescent="0.25">
      <c r="A66" s="592"/>
      <c r="B66" s="592"/>
      <c r="C66" s="592"/>
      <c r="D66" s="592"/>
      <c r="E66" s="592"/>
      <c r="F66" s="592"/>
      <c r="G66" s="592"/>
      <c r="H66" s="592"/>
      <c r="I66" s="592"/>
      <c r="J66" s="592"/>
      <c r="K66" s="592"/>
      <c r="L66" s="592"/>
      <c r="M66" s="592"/>
      <c r="N66" s="592"/>
      <c r="O66" s="592"/>
      <c r="P66" s="592"/>
      <c r="Q66" s="87"/>
      <c r="S66" s="88" t="s">
        <v>336</v>
      </c>
    </row>
    <row r="67" spans="1:23" ht="12.75" customHeight="1" thickBot="1" x14ac:dyDescent="0.25">
      <c r="A67" s="664" t="s">
        <v>327</v>
      </c>
      <c r="B67" s="665"/>
      <c r="C67" s="665"/>
      <c r="D67" s="665"/>
      <c r="E67" s="665"/>
      <c r="F67" s="665"/>
      <c r="G67" s="666"/>
      <c r="H67" s="100"/>
      <c r="I67" s="100"/>
      <c r="J67" s="97"/>
      <c r="K67" s="97"/>
      <c r="L67" s="97"/>
      <c r="M67" s="97"/>
      <c r="N67" s="97"/>
      <c r="O67" s="97"/>
      <c r="P67" s="97"/>
    </row>
    <row r="68" spans="1:23" ht="12.75" customHeight="1" x14ac:dyDescent="0.2">
      <c r="A68" s="172" t="s">
        <v>281</v>
      </c>
      <c r="B68" s="667" t="s">
        <v>296</v>
      </c>
      <c r="C68" s="667"/>
      <c r="D68" s="667"/>
      <c r="E68" s="667"/>
      <c r="F68" s="667"/>
      <c r="G68" s="668"/>
      <c r="H68" s="100"/>
      <c r="I68" s="100"/>
      <c r="J68" s="97"/>
      <c r="K68" s="97"/>
      <c r="L68" s="97"/>
      <c r="M68" s="97"/>
      <c r="N68" s="97"/>
      <c r="O68" s="97"/>
      <c r="P68" s="97"/>
    </row>
    <row r="69" spans="1:23" ht="12.75" customHeight="1" x14ac:dyDescent="0.2">
      <c r="A69" s="173" t="s">
        <v>321</v>
      </c>
      <c r="B69" s="578" t="s">
        <v>317</v>
      </c>
      <c r="C69" s="578"/>
      <c r="D69" s="578"/>
      <c r="E69" s="578"/>
      <c r="F69" s="578"/>
      <c r="G69" s="579"/>
      <c r="H69" s="100"/>
      <c r="I69" s="100"/>
      <c r="J69" s="97"/>
      <c r="K69" s="97"/>
      <c r="L69" s="97"/>
      <c r="M69" s="97"/>
      <c r="N69" s="97"/>
      <c r="O69" s="97"/>
      <c r="P69" s="97"/>
      <c r="Q69" s="74">
        <v>0</v>
      </c>
    </row>
    <row r="70" spans="1:23" ht="12.75" customHeight="1" x14ac:dyDescent="0.2">
      <c r="A70" s="173" t="s">
        <v>322</v>
      </c>
      <c r="B70" s="578" t="s">
        <v>318</v>
      </c>
      <c r="C70" s="578"/>
      <c r="D70" s="578"/>
      <c r="E70" s="578"/>
      <c r="F70" s="578"/>
      <c r="G70" s="579"/>
      <c r="H70" s="100"/>
      <c r="I70" s="100"/>
      <c r="J70" s="97"/>
      <c r="K70" s="97"/>
      <c r="L70" s="97"/>
      <c r="M70" s="97"/>
      <c r="N70" s="97"/>
      <c r="O70" s="97"/>
      <c r="P70" s="97"/>
      <c r="Q70" s="74">
        <v>0</v>
      </c>
    </row>
    <row r="71" spans="1:23" x14ac:dyDescent="0.2">
      <c r="A71" s="173" t="s">
        <v>323</v>
      </c>
      <c r="B71" s="578" t="s">
        <v>319</v>
      </c>
      <c r="C71" s="578"/>
      <c r="D71" s="578"/>
      <c r="E71" s="578"/>
      <c r="F71" s="578"/>
      <c r="G71" s="579"/>
      <c r="H71" s="100"/>
      <c r="I71" s="100"/>
      <c r="J71" s="97"/>
      <c r="K71" s="97"/>
      <c r="L71" s="97"/>
      <c r="M71" s="97"/>
      <c r="N71" s="97"/>
      <c r="O71" s="97"/>
      <c r="P71" s="97"/>
      <c r="Q71" s="74">
        <v>0</v>
      </c>
    </row>
    <row r="72" spans="1:23" ht="13.5" thickBot="1" x14ac:dyDescent="0.25">
      <c r="A72" s="174" t="s">
        <v>324</v>
      </c>
      <c r="B72" s="546" t="s">
        <v>320</v>
      </c>
      <c r="C72" s="546"/>
      <c r="D72" s="546"/>
      <c r="E72" s="546"/>
      <c r="F72" s="546"/>
      <c r="G72" s="547"/>
      <c r="H72" s="100"/>
      <c r="I72" s="100"/>
      <c r="J72" s="97"/>
      <c r="K72" s="97"/>
      <c r="L72" s="97"/>
      <c r="M72" s="97"/>
      <c r="N72" s="97"/>
      <c r="O72" s="97"/>
      <c r="P72" s="97"/>
      <c r="Q72" s="74">
        <v>0</v>
      </c>
    </row>
    <row r="73" spans="1:23" ht="9" customHeight="1" thickBot="1" x14ac:dyDescent="0.25">
      <c r="A73" s="691"/>
      <c r="B73" s="691"/>
      <c r="C73" s="691"/>
      <c r="D73" s="691"/>
      <c r="E73" s="691"/>
      <c r="F73" s="691"/>
      <c r="G73" s="691"/>
      <c r="H73" s="691"/>
      <c r="I73" s="691"/>
      <c r="J73" s="691"/>
      <c r="K73" s="691"/>
      <c r="L73" s="691"/>
      <c r="M73" s="691"/>
      <c r="N73" s="691"/>
      <c r="O73" s="691"/>
      <c r="P73" s="691"/>
      <c r="Q73" s="74">
        <v>0</v>
      </c>
    </row>
    <row r="74" spans="1:23" s="88" customFormat="1" ht="17.25" customHeight="1" x14ac:dyDescent="0.2">
      <c r="A74" s="604" t="s">
        <v>9</v>
      </c>
      <c r="B74" s="605"/>
      <c r="C74" s="605"/>
      <c r="D74" s="605"/>
      <c r="E74" s="605"/>
      <c r="F74" s="605"/>
      <c r="G74" s="606"/>
      <c r="H74" s="604" t="s">
        <v>234</v>
      </c>
      <c r="I74" s="605"/>
      <c r="J74" s="605"/>
      <c r="K74" s="605"/>
      <c r="L74" s="606"/>
      <c r="M74" s="555" t="s">
        <v>162</v>
      </c>
      <c r="N74" s="556"/>
      <c r="O74" s="556"/>
      <c r="P74" s="557"/>
      <c r="Q74" s="74">
        <v>0</v>
      </c>
    </row>
    <row r="75" spans="1:23" s="88" customFormat="1" ht="10.5" customHeight="1" x14ac:dyDescent="0.2">
      <c r="A75" s="607"/>
      <c r="B75" s="608"/>
      <c r="C75" s="608"/>
      <c r="D75" s="608"/>
      <c r="E75" s="608"/>
      <c r="F75" s="608"/>
      <c r="G75" s="609"/>
      <c r="H75" s="607"/>
      <c r="I75" s="608"/>
      <c r="J75" s="608"/>
      <c r="K75" s="608">
        <v>5</v>
      </c>
      <c r="L75" s="609"/>
      <c r="M75" s="558"/>
      <c r="N75" s="559"/>
      <c r="O75" s="559"/>
      <c r="P75" s="560"/>
      <c r="Q75" s="74">
        <v>0</v>
      </c>
    </row>
    <row r="76" spans="1:23" s="88" customFormat="1" x14ac:dyDescent="0.2">
      <c r="A76" s="607" t="s">
        <v>161</v>
      </c>
      <c r="B76" s="608" t="s">
        <v>11</v>
      </c>
      <c r="C76" s="608"/>
      <c r="D76" s="712" t="s">
        <v>2</v>
      </c>
      <c r="E76" s="713"/>
      <c r="F76" s="713"/>
      <c r="G76" s="714"/>
      <c r="H76" s="705" t="s">
        <v>324</v>
      </c>
      <c r="I76" s="551" t="s">
        <v>323</v>
      </c>
      <c r="J76" s="551" t="s">
        <v>322</v>
      </c>
      <c r="K76" s="551" t="s">
        <v>321</v>
      </c>
      <c r="L76" s="548" t="s">
        <v>281</v>
      </c>
      <c r="M76" s="558"/>
      <c r="N76" s="559"/>
      <c r="O76" s="559"/>
      <c r="P76" s="560"/>
      <c r="Q76" s="74">
        <v>0</v>
      </c>
    </row>
    <row r="77" spans="1:23" s="88" customFormat="1" ht="13.5" thickBot="1" x14ac:dyDescent="0.25">
      <c r="A77" s="662"/>
      <c r="B77" s="663"/>
      <c r="C77" s="663"/>
      <c r="D77" s="715"/>
      <c r="E77" s="716"/>
      <c r="F77" s="716"/>
      <c r="G77" s="649"/>
      <c r="H77" s="708"/>
      <c r="I77" s="577"/>
      <c r="J77" s="577"/>
      <c r="K77" s="577"/>
      <c r="L77" s="549"/>
      <c r="M77" s="561"/>
      <c r="N77" s="562"/>
      <c r="O77" s="562"/>
      <c r="P77" s="563"/>
      <c r="Q77" s="74">
        <v>0</v>
      </c>
    </row>
    <row r="78" spans="1:23" s="88" customFormat="1" ht="75" customHeight="1" x14ac:dyDescent="0.2">
      <c r="A78" s="181">
        <v>1</v>
      </c>
      <c r="B78" s="640" t="str">
        <f>IF($D$11='COMPT. CONDUCTUALES'!$B$5,'COMPT. CONDUCTUALES'!C5,IF($D$11='COMPT. CONDUCTUALES'!$B$8,'COMPT. CONDUCTUALES'!C8,IF($D$11='COMPT. CONDUCTUALES'!$B$11,'COMPT. CONDUCTUALES'!C11,IF($D$11='COMPT. CONDUCTUALES'!$B$14,'COMPT. CONDUCTUALES'!C14,""))))</f>
        <v>COMPETITIVIDAD</v>
      </c>
      <c r="C78" s="640"/>
      <c r="D78" s="640" t="str">
        <f>IF($D$11='COMPT. CONDUCTUALES'!$B$5,'COMPT. CONDUCTUALES'!D5,IF($D$11='COMPT. CONDUCTUALES'!$B$8,'COMPT. CONDUCTUALES'!D8,IF($D$11='COMPT. CONDUCTUALES'!$B$11,'COMPT. CONDUCTUALES'!D11,IF($D$11='COMPT. CONDUCTUALES'!$B$14,'COMPT. CONDUCTUALES'!D14," "))))</f>
        <v>ORIENTACIÓN AL SERVICIO</v>
      </c>
      <c r="E78" s="640"/>
      <c r="F78" s="640"/>
      <c r="G78" s="182" t="str">
        <f>IF($D$11='COMPT. CONDUCTUALES'!$B$5,'COMPT. CONDUCTUALES'!F5,IF($D$11='COMPT. CONDUCTUALES'!$B$8,'COMPT. CONDUCTUALES'!F8,IF($D$11='COMPT. CONDUCTUALES'!$B$11,'COMPT. CONDUCTUALES'!F11,IF($D$11='COMPT. CONDUCTUALES'!$B$14,'COMPT. CONDUCTUALES'!F14," "))))</f>
        <v>Da valor agregado
Mantiene una actitud de total disponibilidad hacia el cliente interno y externo; conoce sus expectativas, intereses, necesidades buscando su satisfacción y mejora del servicio prestado.</v>
      </c>
      <c r="H78" s="180"/>
      <c r="I78" s="180"/>
      <c r="J78" s="180"/>
      <c r="K78" s="180"/>
      <c r="L78" s="180"/>
      <c r="M78" s="669"/>
      <c r="N78" s="670"/>
      <c r="O78" s="670"/>
      <c r="P78" s="671"/>
      <c r="Q78" s="112">
        <v>5</v>
      </c>
      <c r="R78" s="89">
        <f>IF(B78="","0",Q78-1)</f>
        <v>4</v>
      </c>
    </row>
    <row r="79" spans="1:23" s="88" customFormat="1" ht="75" customHeight="1" x14ac:dyDescent="0.2">
      <c r="A79" s="176">
        <v>2</v>
      </c>
      <c r="B79" s="641" t="str">
        <f>IF($D$11='COMPT. CONDUCTUALES'!$B$5,'COMPT. CONDUCTUALES'!C6,IF($D$11='COMPT. CONDUCTUALES'!$B$8,'COMPT. CONDUCTUALES'!C9,IF($D$11='COMPT. CONDUCTUALES'!$B$11,'COMPT. CONDUCTUALES'!C12,IF($D$11='COMPT. CONDUCTUALES'!$B$14,'COMPT. CONDUCTUALES'!C15,""))))</f>
        <v>EFICIENCIA</v>
      </c>
      <c r="C79" s="641"/>
      <c r="D79" s="641" t="str">
        <f>IF($D$11='COMPT. CONDUCTUALES'!$B$5,'COMPT. CONDUCTUALES'!D6,IF($D$11='COMPT. CONDUCTUALES'!$B$8,'COMPT. CONDUCTUALES'!D9,IF($D$11='COMPT. CONDUCTUALES'!$B$11,'COMPT. CONDUCTUALES'!D12,IF($D$11='COMPT. CONDUCTUALES'!$B$14,'COMPT. CONDUCTUALES'!D15," "))))</f>
        <v>ORIENTACIÓN AL LOGRO</v>
      </c>
      <c r="E79" s="641"/>
      <c r="F79" s="641"/>
      <c r="G79" s="111" t="str">
        <f>IF($D$11='COMPT. CONDUCTUALES'!$B$5,'COMPT. CONDUCTUALES'!F6,IF($D$11='COMPT. CONDUCTUALES'!$B$8,'COMPT. CONDUCTUALES'!F9,IF($D$11='COMPT. CONDUCTUALES'!$B$11,'COMPT. CONDUCTUALES'!F12,IF($D$11='COMPT. CONDUCTUALES'!$B$14,'COMPT. CONDUCTUALES'!F15," "))))</f>
        <v>Realiza análisis de resultados esperados
Actúa permanentemente en función de alcanzar y sobrepasar los resultados esperados, determinando e implementando las acciones necesarias y superando las situaciones adversas.</v>
      </c>
      <c r="H79" s="109"/>
      <c r="I79" s="109"/>
      <c r="J79" s="109"/>
      <c r="K79" s="109"/>
      <c r="L79" s="109"/>
      <c r="M79" s="672"/>
      <c r="N79" s="672"/>
      <c r="O79" s="672"/>
      <c r="P79" s="673"/>
      <c r="Q79" s="175">
        <v>5</v>
      </c>
      <c r="R79" s="89">
        <f>IF(B79="","0",Q79-1)</f>
        <v>4</v>
      </c>
    </row>
    <row r="80" spans="1:23" s="88" customFormat="1" ht="75" customHeight="1" thickBot="1" x14ac:dyDescent="0.25">
      <c r="A80" s="177">
        <v>3</v>
      </c>
      <c r="B80" s="642" t="str">
        <f>IF($D$11='COMPT. CONDUCTUALES'!$B$5,'COMPT. CONDUCTUALES'!C7,IF($D$11='COMPT. CONDUCTUALES'!$B$8,'COMPT. CONDUCTUALES'!C10,IF($D$11='COMPT. CONDUCTUALES'!$B$11,'COMPT. CONDUCTUALES'!C13,IF($D$11='COMPT. CONDUCTUALES'!$B$14,'COMPT. CONDUCTUALES'!C16,""))))</f>
        <v>CALIDAD</v>
      </c>
      <c r="C80" s="642"/>
      <c r="D80" s="642" t="str">
        <f>IF($D$11='COMPT. CONDUCTUALES'!$B$5,'COMPT. CONDUCTUALES'!D7,IF($D$11='COMPT. CONDUCTUALES'!$B$8,'COMPT. CONDUCTUALES'!D10,IF($D$11='COMPT. CONDUCTUALES'!$B$11,'COMPT. CONDUCTUALES'!D13,IF($D$11='COMPT. CONDUCTUALES'!$B$14,'COMPT. CONDUCTUALES'!D16," "))))</f>
        <v>CALIDAD DEL TRABAJO</v>
      </c>
      <c r="E80" s="642"/>
      <c r="F80" s="642"/>
      <c r="G80" s="178" t="str">
        <f>IF($D$11='COMPT. CONDUCTUALES'!$B$5,'COMPT. CONDUCTUALES'!F7,IF($D$11='COMPT. CONDUCTUALES'!$B$8,'COMPT. CONDUCTUALES'!F10,IF($D$11='COMPT. CONDUCTUALES'!$B$11,'COMPT. CONDUCTUALES'!F13,IF($D$11='COMPT. CONDUCTUALES'!$B$14,'COMPT. CONDUCTUALES'!F16," "))))</f>
        <v>Análisis, seguimiento y mejora
Realiza el seguimiento, medición, análisis y mejora, necesarios para demostrar la conformidad de los procesos y del servicio prestado.</v>
      </c>
      <c r="H80" s="179"/>
      <c r="I80" s="179"/>
      <c r="J80" s="179"/>
      <c r="K80" s="179"/>
      <c r="L80" s="179"/>
      <c r="M80" s="638"/>
      <c r="N80" s="638"/>
      <c r="O80" s="638"/>
      <c r="P80" s="639"/>
      <c r="Q80" s="175">
        <v>5</v>
      </c>
      <c r="R80" s="89">
        <f>IF(B80="","0",Q80-1)</f>
        <v>4</v>
      </c>
    </row>
    <row r="81" spans="1:23" ht="16.5" customHeight="1" thickBot="1" x14ac:dyDescent="0.25">
      <c r="A81" s="627"/>
      <c r="B81" s="627"/>
      <c r="C81" s="627"/>
      <c r="D81" s="627"/>
      <c r="E81" s="627"/>
      <c r="F81" s="627"/>
      <c r="G81" s="627"/>
      <c r="H81" s="625"/>
      <c r="I81" s="625"/>
      <c r="J81" s="625"/>
      <c r="K81" s="625"/>
      <c r="L81" s="625"/>
      <c r="M81" s="625"/>
      <c r="N81" s="625"/>
      <c r="O81" s="625"/>
      <c r="P81" s="625"/>
      <c r="R81" s="631">
        <f>IFERROR((SUM(R78:R80))/((COUNTA(R78:R80))-(COUNTIFS(R78:R80,0))),0)</f>
        <v>4</v>
      </c>
      <c r="S81" s="565"/>
      <c r="T81" s="565"/>
      <c r="U81" s="565"/>
      <c r="V81" s="566"/>
      <c r="W81" s="91">
        <f>(R81)/4</f>
        <v>1</v>
      </c>
    </row>
    <row r="82" spans="1:23" s="88" customFormat="1" ht="9" customHeight="1" thickBot="1" x14ac:dyDescent="0.25">
      <c r="A82" s="592"/>
      <c r="B82" s="592"/>
      <c r="C82" s="592"/>
      <c r="D82" s="592"/>
      <c r="E82" s="592"/>
      <c r="F82" s="592"/>
      <c r="G82" s="592"/>
      <c r="H82" s="592"/>
      <c r="I82" s="592"/>
      <c r="J82" s="592"/>
      <c r="K82" s="592"/>
      <c r="L82" s="592"/>
      <c r="M82" s="592"/>
      <c r="N82" s="592"/>
      <c r="O82" s="592"/>
      <c r="P82" s="592"/>
      <c r="Q82" s="87"/>
    </row>
    <row r="83" spans="1:23" ht="16.5" customHeight="1" thickBot="1" x14ac:dyDescent="0.25">
      <c r="A83" s="627"/>
      <c r="B83" s="627"/>
      <c r="C83" s="627"/>
      <c r="D83" s="627"/>
      <c r="E83" s="627"/>
      <c r="F83" s="627"/>
      <c r="G83" s="627"/>
      <c r="H83" s="625"/>
      <c r="I83" s="625"/>
      <c r="J83" s="625"/>
      <c r="K83" s="625"/>
      <c r="L83" s="625"/>
      <c r="M83" s="625"/>
      <c r="N83" s="625"/>
      <c r="O83" s="625"/>
      <c r="P83" s="625"/>
      <c r="Q83" s="49"/>
      <c r="S83" s="564">
        <f>IFERROR((SUM(R17:R26))/((COUNTA(R17:R26))-(COUNTIFS(R17:R26,0))),0)</f>
        <v>0</v>
      </c>
      <c r="T83" s="565"/>
      <c r="U83" s="565"/>
      <c r="V83" s="566"/>
      <c r="W83" s="91">
        <f>(S83)/5</f>
        <v>0</v>
      </c>
    </row>
    <row r="84" spans="1:23" ht="8.25" customHeight="1" x14ac:dyDescent="0.2">
      <c r="A84" s="627"/>
      <c r="B84" s="627"/>
      <c r="C84" s="627"/>
      <c r="D84" s="627"/>
      <c r="E84" s="627"/>
      <c r="F84" s="627"/>
      <c r="G84" s="627"/>
      <c r="H84" s="627"/>
      <c r="I84" s="627"/>
      <c r="J84" s="627"/>
      <c r="K84" s="627"/>
      <c r="L84" s="627"/>
      <c r="M84" s="627"/>
      <c r="N84" s="627"/>
      <c r="O84" s="627"/>
      <c r="P84" s="627"/>
      <c r="R84" s="73"/>
      <c r="S84" s="73"/>
      <c r="T84" s="73"/>
      <c r="U84" s="73"/>
      <c r="V84" s="73"/>
      <c r="W84" s="84"/>
    </row>
    <row r="85" spans="1:23" x14ac:dyDescent="0.2">
      <c r="Q85" s="49"/>
    </row>
    <row r="86" spans="1:23" hidden="1" x14ac:dyDescent="0.2">
      <c r="Q86" s="73"/>
      <c r="R86" s="73"/>
      <c r="S86" s="73"/>
      <c r="T86" s="73"/>
      <c r="U86" s="73"/>
    </row>
    <row r="87" spans="1:23" hidden="1" x14ac:dyDescent="0.2">
      <c r="B87" s="50"/>
      <c r="C87" s="50"/>
    </row>
    <row r="88" spans="1:23" hidden="1" x14ac:dyDescent="0.2">
      <c r="A88" s="49"/>
    </row>
    <row r="89" spans="1:23" hidden="1" x14ac:dyDescent="0.2">
      <c r="A89" s="49"/>
    </row>
    <row r="90" spans="1:23" hidden="1" x14ac:dyDescent="0.2">
      <c r="A90" s="49"/>
    </row>
    <row r="91" spans="1:23" hidden="1" x14ac:dyDescent="0.2">
      <c r="A91" s="49"/>
    </row>
    <row r="92" spans="1:23" hidden="1" x14ac:dyDescent="0.2">
      <c r="A92" s="49"/>
    </row>
    <row r="93" spans="1:23" x14ac:dyDescent="0.2"/>
    <row r="94" spans="1:23" x14ac:dyDescent="0.2"/>
  </sheetData>
  <mergeCells count="173">
    <mergeCell ref="B55:G55"/>
    <mergeCell ref="B56:G56"/>
    <mergeCell ref="H76:H77"/>
    <mergeCell ref="I76:I77"/>
    <mergeCell ref="J76:J77"/>
    <mergeCell ref="K76:K77"/>
    <mergeCell ref="B44:G44"/>
    <mergeCell ref="B45:G45"/>
    <mergeCell ref="B46:G46"/>
    <mergeCell ref="B47:G47"/>
    <mergeCell ref="B48:G48"/>
    <mergeCell ref="B72:G72"/>
    <mergeCell ref="D76:G77"/>
    <mergeCell ref="H60:H61"/>
    <mergeCell ref="I60:I61"/>
    <mergeCell ref="L76:L77"/>
    <mergeCell ref="L26:P26"/>
    <mergeCell ref="H25:I25"/>
    <mergeCell ref="H26:I26"/>
    <mergeCell ref="A73:P73"/>
    <mergeCell ref="A58:G59"/>
    <mergeCell ref="A51:G51"/>
    <mergeCell ref="B52:G52"/>
    <mergeCell ref="M64:P64"/>
    <mergeCell ref="L37:L38"/>
    <mergeCell ref="M63:P63"/>
    <mergeCell ref="B40:G40"/>
    <mergeCell ref="D63:G63"/>
    <mergeCell ref="B62:C62"/>
    <mergeCell ref="A60:A61"/>
    <mergeCell ref="B60:C61"/>
    <mergeCell ref="D60:G61"/>
    <mergeCell ref="D62:G62"/>
    <mergeCell ref="B63:C63"/>
    <mergeCell ref="H37:H38"/>
    <mergeCell ref="M62:P62"/>
    <mergeCell ref="B41:G41"/>
    <mergeCell ref="B42:G42"/>
    <mergeCell ref="H58:L59"/>
    <mergeCell ref="J24:K24"/>
    <mergeCell ref="J25:K25"/>
    <mergeCell ref="J26:K26"/>
    <mergeCell ref="A28:G28"/>
    <mergeCell ref="B29:G29"/>
    <mergeCell ref="B30:G30"/>
    <mergeCell ref="B31:G31"/>
    <mergeCell ref="H24:I24"/>
    <mergeCell ref="H23:I23"/>
    <mergeCell ref="J23:K23"/>
    <mergeCell ref="L24:P24"/>
    <mergeCell ref="L25:P25"/>
    <mergeCell ref="A84:P84"/>
    <mergeCell ref="A66:P66"/>
    <mergeCell ref="D79:F79"/>
    <mergeCell ref="D80:F80"/>
    <mergeCell ref="D78:F78"/>
    <mergeCell ref="A76:A77"/>
    <mergeCell ref="B76:C77"/>
    <mergeCell ref="A67:G67"/>
    <mergeCell ref="B68:G68"/>
    <mergeCell ref="B69:G69"/>
    <mergeCell ref="H74:L75"/>
    <mergeCell ref="M78:P78"/>
    <mergeCell ref="M79:P79"/>
    <mergeCell ref="M74:P77"/>
    <mergeCell ref="B39:G39"/>
    <mergeCell ref="B37:G38"/>
    <mergeCell ref="A74:G75"/>
    <mergeCell ref="D64:G64"/>
    <mergeCell ref="B64:C64"/>
    <mergeCell ref="B70:G70"/>
    <mergeCell ref="B71:G71"/>
    <mergeCell ref="B32:G32"/>
    <mergeCell ref="B22:G22"/>
    <mergeCell ref="J22:K22"/>
    <mergeCell ref="H22:I22"/>
    <mergeCell ref="L18:P18"/>
    <mergeCell ref="L19:P19"/>
    <mergeCell ref="L20:P20"/>
    <mergeCell ref="L21:P21"/>
    <mergeCell ref="L22:P22"/>
    <mergeCell ref="L23:P23"/>
    <mergeCell ref="J18:K18"/>
    <mergeCell ref="J19:K19"/>
    <mergeCell ref="J20:K20"/>
    <mergeCell ref="H17:I17"/>
    <mergeCell ref="J13:K16"/>
    <mergeCell ref="H13:I16"/>
    <mergeCell ref="L13:P16"/>
    <mergeCell ref="J17:K17"/>
    <mergeCell ref="J21:K21"/>
    <mergeCell ref="H20:I20"/>
    <mergeCell ref="H21:I21"/>
    <mergeCell ref="D10:P10"/>
    <mergeCell ref="D11:P11"/>
    <mergeCell ref="B15:G16"/>
    <mergeCell ref="B17:G17"/>
    <mergeCell ref="B18:G18"/>
    <mergeCell ref="B19:G19"/>
    <mergeCell ref="B20:G20"/>
    <mergeCell ref="B21:G21"/>
    <mergeCell ref="M1:P1"/>
    <mergeCell ref="M2:P2"/>
    <mergeCell ref="M3:P3"/>
    <mergeCell ref="M4:P4"/>
    <mergeCell ref="C1:K2"/>
    <mergeCell ref="C3:K4"/>
    <mergeCell ref="A1:B4"/>
    <mergeCell ref="S83:V83"/>
    <mergeCell ref="H83:P83"/>
    <mergeCell ref="A49:G49"/>
    <mergeCell ref="H49:P49"/>
    <mergeCell ref="R49:V49"/>
    <mergeCell ref="A65:G65"/>
    <mergeCell ref="H65:P65"/>
    <mergeCell ref="R65:V65"/>
    <mergeCell ref="A81:G81"/>
    <mergeCell ref="H81:P81"/>
    <mergeCell ref="R81:V81"/>
    <mergeCell ref="A82:P82"/>
    <mergeCell ref="M80:P80"/>
    <mergeCell ref="B78:C78"/>
    <mergeCell ref="B79:C79"/>
    <mergeCell ref="B80:C80"/>
    <mergeCell ref="A83:G83"/>
    <mergeCell ref="A9:C9"/>
    <mergeCell ref="A6:C6"/>
    <mergeCell ref="A7:C7"/>
    <mergeCell ref="A8:C8"/>
    <mergeCell ref="A35:G36"/>
    <mergeCell ref="A37:A38"/>
    <mergeCell ref="A12:P12"/>
    <mergeCell ref="A10:C10"/>
    <mergeCell ref="A11:C11"/>
    <mergeCell ref="A27:P27"/>
    <mergeCell ref="D6:P6"/>
    <mergeCell ref="D7:P7"/>
    <mergeCell ref="D8:P8"/>
    <mergeCell ref="D9:P9"/>
    <mergeCell ref="B23:G23"/>
    <mergeCell ref="B24:G24"/>
    <mergeCell ref="B25:G25"/>
    <mergeCell ref="B26:G26"/>
    <mergeCell ref="H18:I18"/>
    <mergeCell ref="H19:I19"/>
    <mergeCell ref="H35:L36"/>
    <mergeCell ref="A15:A16"/>
    <mergeCell ref="A13:G14"/>
    <mergeCell ref="L17:P17"/>
    <mergeCell ref="B33:G33"/>
    <mergeCell ref="L60:L61"/>
    <mergeCell ref="I37:I38"/>
    <mergeCell ref="J37:J38"/>
    <mergeCell ref="K37:K38"/>
    <mergeCell ref="B43:G43"/>
    <mergeCell ref="M58:P61"/>
    <mergeCell ref="R28:V28"/>
    <mergeCell ref="S35:T35"/>
    <mergeCell ref="M39:P39"/>
    <mergeCell ref="M40:P40"/>
    <mergeCell ref="M41:P41"/>
    <mergeCell ref="M42:P42"/>
    <mergeCell ref="M43:P43"/>
    <mergeCell ref="M44:P44"/>
    <mergeCell ref="M45:P45"/>
    <mergeCell ref="M46:P46"/>
    <mergeCell ref="M47:P47"/>
    <mergeCell ref="M48:P48"/>
    <mergeCell ref="M35:P38"/>
    <mergeCell ref="J60:J61"/>
    <mergeCell ref="K60:K61"/>
    <mergeCell ref="B53:G53"/>
    <mergeCell ref="B54:G54"/>
  </mergeCells>
  <conditionalFormatting sqref="B37">
    <cfRule type="expression" dxfId="2" priority="3">
      <formula>B37=0</formula>
    </cfRule>
  </conditionalFormatting>
  <dataValidations count="7">
    <dataValidation type="list" allowBlank="1" showInputMessage="1" showErrorMessage="1" sqref="WFP17:WFQ27 CZ17:DA27 MV78:MW80 WPL78:WPM80 CZ78:DA80 WFP78:WFQ80 VVT78:VVU80 VLX78:VLY80 VCB78:VCC80 USF78:USG80 UIJ78:UIK80 TYN78:TYO80 TOR78:TOS80 TEV78:TEW80 SUZ78:SVA80 SLD78:SLE80 SBH78:SBI80 RRL78:RRM80 RHP78:RHQ80 QXT78:QXU80 QNX78:QNY80 QEB78:QEC80 PUF78:PUG80 PKJ78:PKK80 PAN78:PAO80 OQR78:OQS80 OGV78:OGW80 NWZ78:NXA80 NND78:NNE80 NDH78:NDI80 MTL78:MTM80 MJP78:MJQ80 LZT78:LZU80 LPX78:LPY80 LGB78:LGC80 KWF78:KWG80 KMJ78:KMK80 KCN78:KCO80 JSR78:JSS80 JIV78:JIW80 IYZ78:IZA80 IPD78:IPE80 IFH78:IFI80 HVL78:HVM80 HLP78:HLQ80 HBT78:HBU80 GRX78:GRY80 GIB78:GIC80 FYF78:FYG80 FOJ78:FOK80 FEN78:FEO80 EUR78:EUS80 EKV78:EKW80 EAZ78:EBA80 DRD78:DRE80 DHH78:DHI80 CXL78:CXM80 CNP78:CNQ80 CDT78:CDU80 BTX78:BTY80 BKB78:BKC80 BAF78:BAG80 AQJ78:AQK80 AGN78:AGO80 WR78:WS80 WR82:WS82 AGN82:AGO82 AQJ82:AQK82 BAF82:BAG82 BKB82:BKC82 BTX82:BTY82 CDT82:CDU82 CNP82:CNQ82 CXL82:CXM82 DHH82:DHI82 DRD82:DRE82 EAZ82:EBA82 EKV82:EKW82 EUR82:EUS82 FEN82:FEO82 FOJ82:FOK82 FYF82:FYG82 GIB82:GIC82 GRX82:GRY82 HBT82:HBU82 HLP82:HLQ82 HVL82:HVM82 IFH82:IFI82 IPD82:IPE82 IYZ82:IZA82 JIV82:JIW82 JSR82:JSS82 KCN82:KCO82 KMJ82:KMK82 KWF82:KWG82 LGB82:LGC82 LPX82:LPY82 LZT82:LZU82 MJP82:MJQ82 MTL82:MTM82 NDH82:NDI82 NND82:NNE82 NWZ82:NXA82 OGV82:OGW82 OQR82:OQS82 PAN82:PAO82 PKJ82:PKK82 PUF82:PUG82 QEB82:QEC82 QNX82:QNY82 QXT82:QXU82 RHP82:RHQ82 RRL82:RRM82 SBH82:SBI82 SLD82:SLE82 SUZ82:SVA82 TEV82:TEW82 TOR82:TOS82 TYN82:TYO82 UIJ82:UIK82 USF82:USG82 VCB82:VCC82 VLX82:VLY82 VVT82:VVU82 WFP82:WFQ82 CZ82:DA82 MV82:MW82 WPL17:WPM27 MV17:MW27 WR17:WS27 AGN17:AGO27 AQJ17:AQK27 BAF17:BAG27 BKB17:BKC27 BTX17:BTY27 CDT17:CDU27 CNP17:CNQ27 CXL17:CXM27 DHH17:DHI27 DRD17:DRE27 EAZ17:EBA27 EKV17:EKW27 EUR17:EUS27 FEN17:FEO27 FOJ17:FOK27 FYF17:FYG27 GIB17:GIC27 GRX17:GRY27 HBT17:HBU27 HLP17:HLQ27 HVL17:HVM27 IFH17:IFI27 IPD17:IPE27 IYZ17:IZA27 JIV17:JIW27 JSR17:JSS27 KCN17:KCO27 KMJ17:KMK27 KWF17:KWG27 LGB17:LGC27 LPX17:LPY27 LZT17:LZU27 MJP17:MJQ27 MTL17:MTM27 NDH17:NDI27 NND17:NNE27 NWZ17:NXA27 OGV17:OGW27 OQR17:OQS27 PAN17:PAO27 PKJ17:PKK27 PUF17:PUG27 QEB17:QEC27 QNX17:QNY27 QXT17:QXU27 RHP17:RHQ27 RRL17:RRM27 SBH17:SBI27 SLD17:SLE27 SUZ17:SVA27 TEV17:TEW27 TOR17:TOS27 TYN17:TYO27 UIJ17:UIK27 USF17:USG27 VCB17:VCC27 VLX17:VLY27 VVT17:VVU27 WPL82:WPM82" xr:uid="{00000000-0002-0000-0000-000000000000}">
      <formula1>$L$111:$L$115</formula1>
    </dataValidation>
    <dataValidation type="list" allowBlank="1" showInputMessage="1" showErrorMessage="1" sqref="H39:H40" xr:uid="{00000000-0002-0000-0000-000001000000}">
      <formula1>$T$59:$T$61</formula1>
    </dataValidation>
    <dataValidation type="list" allowBlank="1" showInputMessage="1" showErrorMessage="1" sqref="WEW62:WFE63 VBI66:VBQ66 VVA62:VVI63 URM66:URU66 VLE62:VLM63 UHQ66:UHY66 VBI62:VBQ63 TXU66:TYC66 URM62:URU63 TNY66:TOG66 UHQ62:UHY63 TEC66:TEK66 TXU62:TYC63 SUG66:SUO66 TNY62:TOG63 SKK66:SKS66 TEC62:TEK63 SAO66:SAW66 SUG62:SUO63 RQS66:RRA66 SKK62:SKS63 RGW66:RHE66 SAO62:SAW63 QXA66:QXI66 RQS62:RRA63 QNE66:QNM66 RGW62:RHE63 QDI66:QDQ66 QXA62:QXI63 PTM66:PTU66 QNE62:QNM63 PJQ66:PJY66 QDI62:QDQ63 OZU66:PAC66 PTM62:PTU63 OPY66:OQG66 PJQ62:PJY63 OGC66:OGK66 OZU62:PAC63 NWG66:NWO66 OPY62:OQG63 NMK66:NMS66 OGC62:OGK63 NCO66:NCW66 NWG62:NWO63 MSS66:MTA66 NMK62:NMS63 MIW66:MJE66 NCO62:NCW63 LZA66:LZI66 MSS62:MTA63 LPE66:LPM66 MIW62:MJE63 LFI66:LFQ66 LZA62:LZI63 KVM66:KVU66 LPE62:LPM63 KLQ66:KLY66 LFI62:LFQ63 KBU66:KCC66 KVM62:KVU63 JRY66:JSG66 KLQ62:KLY63 JIC66:JIK66 KBU62:KCC63 IYG66:IYO66 JRY62:JSG63 IOK66:IOS66 JIC62:JIK63 IEO66:IEW66 IYG62:IYO63 HUS66:HVA66 IOK62:IOS63 HKW66:HLE66 IEO62:IEW63 HBA66:HBI66 HUS62:HVA63 GRE66:GRM66 HKW62:HLE63 GHI66:GHQ66 HBA62:HBI63 FXM66:FXU66 GRE62:GRM63 FNQ66:FNY66 GHI62:GHQ63 FDU66:FEC66 FXM62:FXU63 ETY66:EUG66 FNQ62:FNY63 EKC66:EKK66 FDU62:FEC63 EAG66:EAO66 ETY62:EUG63 DQK66:DQS66 EKC62:EKK63 DGO66:DGW66 EAG62:EAO63 CWS66:CXA66 DQK62:DQS63 CMW66:CNE66 DGO62:DGW63 CDA66:CDI66 CWS62:CXA63 BTE66:BTM66 CMW62:CNE63 BJI66:BJQ66 CDA62:CDI63 AZM66:AZU66 BTE62:BTM63 APQ66:APY66 BJI62:BJQ63 AFU66:AGC66 AZM62:AZU63 CG66:CO66 APQ62:APY63 WOS66:WPA66 AFU62:AGC63 VY66:WG66 CG62:CO63 MC66:MK66 WOS62:WPA63 WEW66:WFE66 VY62:WG63 VVA66:VVI66 MC62:MK63 VLE66:VLM66 WEU64:WFC64 MA64:MI64 VW64:WE64 WOQ64:WOY64 CE64:CM64 AFS64:AGA64 APO64:APW64 AZK64:AZS64 BJG64:BJO64 BTC64:BTK64 CCY64:CDG64 CMU64:CNC64 CWQ64:CWY64 DGM64:DGU64 DQI64:DQQ64 EAE64:EAM64 EKA64:EKI64 ETW64:EUE64 FDS64:FEA64 FNO64:FNW64 FXK64:FXS64 GHG64:GHO64 GRC64:GRK64 HAY64:HBG64 HKU64:HLC64 HUQ64:HUY64 IEM64:IEU64 IOI64:IOQ64 IYE64:IYM64 JIA64:JII64 JRW64:JSE64 KBS64:KCA64 KLO64:KLW64 KVK64:KVS64 LFG64:LFO64 LPC64:LPK64 LYY64:LZG64 MIU64:MJC64 MSQ64:MSY64 NCM64:NCU64 NMI64:NMQ64 NWE64:NWM64 OGA64:OGI64 OPW64:OQE64 OZS64:PAA64 PJO64:PJW64 PTK64:PTS64 QDG64:QDO64 QNC64:QNK64 QWY64:QXG64 RGU64:RHC64 RQQ64:RQY64 SAM64:SAU64 SKI64:SKQ64 SUE64:SUM64 TEA64:TEI64 TNW64:TOE64 TXS64:TYA64 UHO64:UHW64 URK64:URS64 VBG64:VBO64 VLC64:VLK64 VUY64:VVG64" xr:uid="{00000000-0002-0000-0000-000002000000}">
      <formula1>COMPETENCIAS</formula1>
    </dataValidation>
    <dataValidation type="list" allowBlank="1" showInputMessage="1" showErrorMessage="1" sqref="WPL62:WPM63 WFP66:WFQ66 CX64:CY64 CZ62:DA63 WPL66:WPM66 MT64:MU64 MV62:MW63 CZ66:DA66 WP64:WQ64 WR62:WS63 MV66:MW66 AGL64:AGM64 AGN62:AGO63 WR66:WS66 AQH64:AQI64 AQJ62:AQK63 AGN66:AGO66 BAD64:BAE64 BAF62:BAG63 AQJ66:AQK66 BJZ64:BKA64 BKB62:BKC63 BAF66:BAG66 BTV64:BTW64 BTX62:BTY63 BKB66:BKC66 CDR64:CDS64 CDT62:CDU63 BTX66:BTY66 CNN64:CNO64 CNP62:CNQ63 CDT66:CDU66 CXJ64:CXK64 CXL62:CXM63 CNP66:CNQ66 DHF64:DHG64 DHH62:DHI63 CXL66:CXM66 DRB64:DRC64 DRD62:DRE63 DHH66:DHI66 EAX64:EAY64 EAZ62:EBA63 DRD66:DRE66 EKT64:EKU64 EKV62:EKW63 EAZ66:EBA66 EUP64:EUQ64 EUR62:EUS63 EKV66:EKW66 FEL64:FEM64 FEN62:FEO63 EUR66:EUS66 FOH64:FOI64 FOJ62:FOK63 FEN66:FEO66 FYD64:FYE64 FYF62:FYG63 FOJ66:FOK66 GHZ64:GIA64 GIB62:GIC63 FYF66:FYG66 GRV64:GRW64 GRX62:GRY63 GIB66:GIC66 HBR64:HBS64 HBT62:HBU63 GRX66:GRY66 HLN64:HLO64 HLP62:HLQ63 HBT66:HBU66 HVJ64:HVK64 HVL62:HVM63 HLP66:HLQ66 IFF64:IFG64 IFH62:IFI63 HVL66:HVM66 IPB64:IPC64 IPD62:IPE63 IFH66:IFI66 IYX64:IYY64 IYZ62:IZA63 IPD66:IPE66 JIT64:JIU64 JIV62:JIW63 IYZ66:IZA66 JSP64:JSQ64 JSR62:JSS63 JIV66:JIW66 KCL64:KCM64 KCN62:KCO63 JSR66:JSS66 KMH64:KMI64 KMJ62:KMK63 KCN66:KCO66 KWD64:KWE64 KWF62:KWG63 KMJ66:KMK66 LFZ64:LGA64 LGB62:LGC63 KWF66:KWG66 LPV64:LPW64 LPX62:LPY63 LGB66:LGC66 LZR64:LZS64 LZT62:LZU63 LPX66:LPY66 MJN64:MJO64 MJP62:MJQ63 LZT66:LZU66 MTJ64:MTK64 MTL62:MTM63 MJP66:MJQ66 NDF64:NDG64 NDH62:NDI63 MTL66:MTM66 NNB64:NNC64 NND62:NNE63 NDH66:NDI66 NWX64:NWY64 NWZ62:NXA63 NND66:NNE66 OGT64:OGU64 OGV62:OGW63 NWZ66:NXA66 OQP64:OQQ64 OQR62:OQS63 OGV66:OGW66 PAL64:PAM64 PAN62:PAO63 OQR66:OQS66 PKH64:PKI64 PKJ62:PKK63 PAN66:PAO66 PUD64:PUE64 PUF62:PUG63 PKJ66:PKK66 QDZ64:QEA64 QEB62:QEC63 PUF66:PUG66 QNV64:QNW64 QNX62:QNY63 QEB66:QEC66 QXR64:QXS64 QXT62:QXU63 QNX66:QNY66 RHN64:RHO64 RHP62:RHQ63 QXT66:QXU66 RRJ64:RRK64 RRL62:RRM63 RHP66:RHQ66 SBF64:SBG64 SBH62:SBI63 RRL66:RRM66 SLB64:SLC64 SLD62:SLE63 SBH66:SBI66 SUX64:SUY64 SUZ62:SVA63 SLD66:SLE66 TET64:TEU64 TEV62:TEW63 SUZ66:SVA66 TOP64:TOQ64 TOR62:TOS63 TEV66:TEW66 TYL64:TYM64 TYN62:TYO63 TOR66:TOS66 UIH64:UII64 UIJ62:UIK63 TYN66:TYO66 USD64:USE64 USF62:USG63 UIJ66:UIK66 VBZ64:VCA64 VCB62:VCC63 USF66:USG66 VLV64:VLW64 VLX62:VLY63 VCB66:VCC66 VVR64:VVS64 VVT62:VVU63 VLX66:VLY66 WFN64:WFO64 WFP62:WFQ63 WPJ64:WPK64 VVT66:VVU66" xr:uid="{00000000-0002-0000-0000-000003000000}">
      <formula1>$K$111:$K$115</formula1>
    </dataValidation>
    <dataValidation type="list" allowBlank="1" showInputMessage="1" showErrorMessage="1" sqref="H17:I26" xr:uid="{00000000-0002-0000-0000-000004000000}">
      <formula1>$S$17:$S$19</formula1>
    </dataValidation>
    <dataValidation type="list" allowBlank="1" showInputMessage="1" showErrorMessage="1" sqref="J17:K26" xr:uid="{00000000-0002-0000-0000-000005000000}">
      <formula1>$U$17:$U$19</formula1>
    </dataValidation>
    <dataValidation type="list" allowBlank="1" showInputMessage="1" showErrorMessage="1" sqref="D11:P11" xr:uid="{00000000-0002-0000-0000-000006000000}">
      <formula1>$V$53:$V$59</formula1>
    </dataValidation>
  </dataValidations>
  <pageMargins left="0.7" right="0.7" top="0.75" bottom="0.75" header="0.3" footer="0.3"/>
  <pageSetup scale="29" orientation="portrait" horizontalDpi="4294967294" verticalDpi="4294967294" r:id="rId1"/>
  <ignoredErrors>
    <ignoredError sqref="D79:F80 G79:G80" unlockedFormula="1"/>
    <ignoredError sqref="M2" numberStoredAsText="1"/>
  </ignoredErrors>
  <drawing r:id="rId2"/>
  <legacyDrawing r:id="rId3"/>
  <picture r:id="rId4"/>
  <mc:AlternateContent xmlns:mc="http://schemas.openxmlformats.org/markup-compatibility/2006">
    <mc:Choice Requires="x14">
      <controls>
        <mc:AlternateContent xmlns:mc="http://schemas.openxmlformats.org/markup-compatibility/2006">
          <mc:Choice Requires="x14">
            <control shapeId="12593" r:id="rId5" name="Option Button 305">
              <controlPr locked="0" defaultSize="0" autoFill="0" autoLine="0" autoPict="0">
                <anchor moveWithCells="1">
                  <from>
                    <xdr:col>7</xdr:col>
                    <xdr:colOff>123825</xdr:colOff>
                    <xdr:row>61</xdr:row>
                    <xdr:rowOff>28575</xdr:rowOff>
                  </from>
                  <to>
                    <xdr:col>7</xdr:col>
                    <xdr:colOff>342900</xdr:colOff>
                    <xdr:row>61</xdr:row>
                    <xdr:rowOff>285750</xdr:rowOff>
                  </to>
                </anchor>
              </controlPr>
            </control>
          </mc:Choice>
        </mc:AlternateContent>
        <mc:AlternateContent xmlns:mc="http://schemas.openxmlformats.org/markup-compatibility/2006">
          <mc:Choice Requires="x14">
            <control shapeId="12594" r:id="rId6" name="Option Button 306">
              <controlPr locked="0" defaultSize="0" autoFill="0" autoLine="0" autoPict="0">
                <anchor moveWithCells="1">
                  <from>
                    <xdr:col>8</xdr:col>
                    <xdr:colOff>133350</xdr:colOff>
                    <xdr:row>61</xdr:row>
                    <xdr:rowOff>38100</xdr:rowOff>
                  </from>
                  <to>
                    <xdr:col>8</xdr:col>
                    <xdr:colOff>352425</xdr:colOff>
                    <xdr:row>61</xdr:row>
                    <xdr:rowOff>295275</xdr:rowOff>
                  </to>
                </anchor>
              </controlPr>
            </control>
          </mc:Choice>
        </mc:AlternateContent>
        <mc:AlternateContent xmlns:mc="http://schemas.openxmlformats.org/markup-compatibility/2006">
          <mc:Choice Requires="x14">
            <control shapeId="12595" r:id="rId7" name="Option Button 307">
              <controlPr locked="0" defaultSize="0" autoFill="0" autoLine="0" autoPict="0">
                <anchor moveWithCells="1">
                  <from>
                    <xdr:col>9</xdr:col>
                    <xdr:colOff>142875</xdr:colOff>
                    <xdr:row>61</xdr:row>
                    <xdr:rowOff>38100</xdr:rowOff>
                  </from>
                  <to>
                    <xdr:col>9</xdr:col>
                    <xdr:colOff>361950</xdr:colOff>
                    <xdr:row>61</xdr:row>
                    <xdr:rowOff>295275</xdr:rowOff>
                  </to>
                </anchor>
              </controlPr>
            </control>
          </mc:Choice>
        </mc:AlternateContent>
        <mc:AlternateContent xmlns:mc="http://schemas.openxmlformats.org/markup-compatibility/2006">
          <mc:Choice Requires="x14">
            <control shapeId="12596" r:id="rId8" name="Option Button 308">
              <controlPr locked="0" defaultSize="0" autoFill="0" autoLine="0" autoPict="0">
                <anchor moveWithCells="1">
                  <from>
                    <xdr:col>10</xdr:col>
                    <xdr:colOff>133350</xdr:colOff>
                    <xdr:row>61</xdr:row>
                    <xdr:rowOff>38100</xdr:rowOff>
                  </from>
                  <to>
                    <xdr:col>10</xdr:col>
                    <xdr:colOff>352425</xdr:colOff>
                    <xdr:row>61</xdr:row>
                    <xdr:rowOff>295275</xdr:rowOff>
                  </to>
                </anchor>
              </controlPr>
            </control>
          </mc:Choice>
        </mc:AlternateContent>
        <mc:AlternateContent xmlns:mc="http://schemas.openxmlformats.org/markup-compatibility/2006">
          <mc:Choice Requires="x14">
            <control shapeId="12597" r:id="rId9" name="Option Button 309">
              <controlPr locked="0" defaultSize="0" autoFill="0" autoLine="0" autoPict="0">
                <anchor moveWithCells="1">
                  <from>
                    <xdr:col>11</xdr:col>
                    <xdr:colOff>133350</xdr:colOff>
                    <xdr:row>61</xdr:row>
                    <xdr:rowOff>28575</xdr:rowOff>
                  </from>
                  <to>
                    <xdr:col>11</xdr:col>
                    <xdr:colOff>352425</xdr:colOff>
                    <xdr:row>61</xdr:row>
                    <xdr:rowOff>285750</xdr:rowOff>
                  </to>
                </anchor>
              </controlPr>
            </control>
          </mc:Choice>
        </mc:AlternateContent>
        <mc:AlternateContent xmlns:mc="http://schemas.openxmlformats.org/markup-compatibility/2006">
          <mc:Choice Requires="x14">
            <control shapeId="12598" r:id="rId10" name="Group Box 310">
              <controlPr defaultSize="0" autoFill="0" autoPict="0">
                <anchor moveWithCells="1">
                  <from>
                    <xdr:col>7</xdr:col>
                    <xdr:colOff>0</xdr:colOff>
                    <xdr:row>61</xdr:row>
                    <xdr:rowOff>0</xdr:rowOff>
                  </from>
                  <to>
                    <xdr:col>12</xdr:col>
                    <xdr:colOff>0</xdr:colOff>
                    <xdr:row>62</xdr:row>
                    <xdr:rowOff>0</xdr:rowOff>
                  </to>
                </anchor>
              </controlPr>
            </control>
          </mc:Choice>
        </mc:AlternateContent>
        <mc:AlternateContent xmlns:mc="http://schemas.openxmlformats.org/markup-compatibility/2006">
          <mc:Choice Requires="x14">
            <control shapeId="12599" r:id="rId11" name="Option Button 311">
              <controlPr locked="0" defaultSize="0" autoFill="0" autoLine="0" autoPict="0">
                <anchor moveWithCells="1">
                  <from>
                    <xdr:col>7</xdr:col>
                    <xdr:colOff>123825</xdr:colOff>
                    <xdr:row>62</xdr:row>
                    <xdr:rowOff>28575</xdr:rowOff>
                  </from>
                  <to>
                    <xdr:col>7</xdr:col>
                    <xdr:colOff>390525</xdr:colOff>
                    <xdr:row>62</xdr:row>
                    <xdr:rowOff>314325</xdr:rowOff>
                  </to>
                </anchor>
              </controlPr>
            </control>
          </mc:Choice>
        </mc:AlternateContent>
        <mc:AlternateContent xmlns:mc="http://schemas.openxmlformats.org/markup-compatibility/2006">
          <mc:Choice Requires="x14">
            <control shapeId="12600" r:id="rId12" name="Option Button 312">
              <controlPr locked="0" defaultSize="0" autoFill="0" autoLine="0" autoPict="0">
                <anchor moveWithCells="1">
                  <from>
                    <xdr:col>8</xdr:col>
                    <xdr:colOff>133350</xdr:colOff>
                    <xdr:row>62</xdr:row>
                    <xdr:rowOff>28575</xdr:rowOff>
                  </from>
                  <to>
                    <xdr:col>8</xdr:col>
                    <xdr:colOff>400050</xdr:colOff>
                    <xdr:row>62</xdr:row>
                    <xdr:rowOff>314325</xdr:rowOff>
                  </to>
                </anchor>
              </controlPr>
            </control>
          </mc:Choice>
        </mc:AlternateContent>
        <mc:AlternateContent xmlns:mc="http://schemas.openxmlformats.org/markup-compatibility/2006">
          <mc:Choice Requires="x14">
            <control shapeId="12601" r:id="rId13" name="Option Button 313">
              <controlPr locked="0" defaultSize="0" autoFill="0" autoLine="0" autoPict="0">
                <anchor moveWithCells="1">
                  <from>
                    <xdr:col>9</xdr:col>
                    <xdr:colOff>123825</xdr:colOff>
                    <xdr:row>62</xdr:row>
                    <xdr:rowOff>38100</xdr:rowOff>
                  </from>
                  <to>
                    <xdr:col>9</xdr:col>
                    <xdr:colOff>390525</xdr:colOff>
                    <xdr:row>62</xdr:row>
                    <xdr:rowOff>323850</xdr:rowOff>
                  </to>
                </anchor>
              </controlPr>
            </control>
          </mc:Choice>
        </mc:AlternateContent>
        <mc:AlternateContent xmlns:mc="http://schemas.openxmlformats.org/markup-compatibility/2006">
          <mc:Choice Requires="x14">
            <control shapeId="12602" r:id="rId14" name="Option Button 314">
              <controlPr locked="0" defaultSize="0" autoFill="0" autoLine="0" autoPict="0">
                <anchor moveWithCells="1">
                  <from>
                    <xdr:col>10</xdr:col>
                    <xdr:colOff>133350</xdr:colOff>
                    <xdr:row>62</xdr:row>
                    <xdr:rowOff>38100</xdr:rowOff>
                  </from>
                  <to>
                    <xdr:col>10</xdr:col>
                    <xdr:colOff>400050</xdr:colOff>
                    <xdr:row>62</xdr:row>
                    <xdr:rowOff>323850</xdr:rowOff>
                  </to>
                </anchor>
              </controlPr>
            </control>
          </mc:Choice>
        </mc:AlternateContent>
        <mc:AlternateContent xmlns:mc="http://schemas.openxmlformats.org/markup-compatibility/2006">
          <mc:Choice Requires="x14">
            <control shapeId="12603" r:id="rId15" name="Option Button 315">
              <controlPr locked="0" defaultSize="0" autoFill="0" autoLine="0" autoPict="0">
                <anchor moveWithCells="1">
                  <from>
                    <xdr:col>11</xdr:col>
                    <xdr:colOff>133350</xdr:colOff>
                    <xdr:row>62</xdr:row>
                    <xdr:rowOff>28575</xdr:rowOff>
                  </from>
                  <to>
                    <xdr:col>11</xdr:col>
                    <xdr:colOff>400050</xdr:colOff>
                    <xdr:row>62</xdr:row>
                    <xdr:rowOff>314325</xdr:rowOff>
                  </to>
                </anchor>
              </controlPr>
            </control>
          </mc:Choice>
        </mc:AlternateContent>
        <mc:AlternateContent xmlns:mc="http://schemas.openxmlformats.org/markup-compatibility/2006">
          <mc:Choice Requires="x14">
            <control shapeId="12604" r:id="rId16" name="Group Box 316">
              <controlPr defaultSize="0" autoFill="0" autoPict="0">
                <anchor moveWithCells="1">
                  <from>
                    <xdr:col>7</xdr:col>
                    <xdr:colOff>0</xdr:colOff>
                    <xdr:row>62</xdr:row>
                    <xdr:rowOff>0</xdr:rowOff>
                  </from>
                  <to>
                    <xdr:col>12</xdr:col>
                    <xdr:colOff>0</xdr:colOff>
                    <xdr:row>63</xdr:row>
                    <xdr:rowOff>0</xdr:rowOff>
                  </to>
                </anchor>
              </controlPr>
            </control>
          </mc:Choice>
        </mc:AlternateContent>
        <mc:AlternateContent xmlns:mc="http://schemas.openxmlformats.org/markup-compatibility/2006">
          <mc:Choice Requires="x14">
            <control shapeId="12605" r:id="rId17" name="Option Button 317">
              <controlPr locked="0" defaultSize="0" autoFill="0" autoLine="0" autoPict="0">
                <anchor moveWithCells="1">
                  <from>
                    <xdr:col>7</xdr:col>
                    <xdr:colOff>123825</xdr:colOff>
                    <xdr:row>63</xdr:row>
                    <xdr:rowOff>38100</xdr:rowOff>
                  </from>
                  <to>
                    <xdr:col>7</xdr:col>
                    <xdr:colOff>352425</xdr:colOff>
                    <xdr:row>63</xdr:row>
                    <xdr:rowOff>295275</xdr:rowOff>
                  </to>
                </anchor>
              </controlPr>
            </control>
          </mc:Choice>
        </mc:AlternateContent>
        <mc:AlternateContent xmlns:mc="http://schemas.openxmlformats.org/markup-compatibility/2006">
          <mc:Choice Requires="x14">
            <control shapeId="12606" r:id="rId18" name="Option Button 318">
              <controlPr locked="0" defaultSize="0" autoFill="0" autoLine="0" autoPict="0">
                <anchor moveWithCells="1">
                  <from>
                    <xdr:col>8</xdr:col>
                    <xdr:colOff>123825</xdr:colOff>
                    <xdr:row>63</xdr:row>
                    <xdr:rowOff>38100</xdr:rowOff>
                  </from>
                  <to>
                    <xdr:col>8</xdr:col>
                    <xdr:colOff>352425</xdr:colOff>
                    <xdr:row>63</xdr:row>
                    <xdr:rowOff>295275</xdr:rowOff>
                  </to>
                </anchor>
              </controlPr>
            </control>
          </mc:Choice>
        </mc:AlternateContent>
        <mc:AlternateContent xmlns:mc="http://schemas.openxmlformats.org/markup-compatibility/2006">
          <mc:Choice Requires="x14">
            <control shapeId="12607" r:id="rId19" name="Option Button 319">
              <controlPr locked="0" defaultSize="0" autoFill="0" autoLine="0" autoPict="0">
                <anchor moveWithCells="1">
                  <from>
                    <xdr:col>9</xdr:col>
                    <xdr:colOff>123825</xdr:colOff>
                    <xdr:row>63</xdr:row>
                    <xdr:rowOff>38100</xdr:rowOff>
                  </from>
                  <to>
                    <xdr:col>9</xdr:col>
                    <xdr:colOff>352425</xdr:colOff>
                    <xdr:row>63</xdr:row>
                    <xdr:rowOff>295275</xdr:rowOff>
                  </to>
                </anchor>
              </controlPr>
            </control>
          </mc:Choice>
        </mc:AlternateContent>
        <mc:AlternateContent xmlns:mc="http://schemas.openxmlformats.org/markup-compatibility/2006">
          <mc:Choice Requires="x14">
            <control shapeId="12608" r:id="rId20" name="Option Button 320">
              <controlPr locked="0" defaultSize="0" autoFill="0" autoLine="0" autoPict="0">
                <anchor moveWithCells="1">
                  <from>
                    <xdr:col>10</xdr:col>
                    <xdr:colOff>133350</xdr:colOff>
                    <xdr:row>63</xdr:row>
                    <xdr:rowOff>38100</xdr:rowOff>
                  </from>
                  <to>
                    <xdr:col>10</xdr:col>
                    <xdr:colOff>361950</xdr:colOff>
                    <xdr:row>63</xdr:row>
                    <xdr:rowOff>295275</xdr:rowOff>
                  </to>
                </anchor>
              </controlPr>
            </control>
          </mc:Choice>
        </mc:AlternateContent>
        <mc:AlternateContent xmlns:mc="http://schemas.openxmlformats.org/markup-compatibility/2006">
          <mc:Choice Requires="x14">
            <control shapeId="12609" r:id="rId21" name="Option Button 321">
              <controlPr locked="0" defaultSize="0" autoFill="0" autoLine="0" autoPict="0">
                <anchor moveWithCells="1">
                  <from>
                    <xdr:col>11</xdr:col>
                    <xdr:colOff>133350</xdr:colOff>
                    <xdr:row>63</xdr:row>
                    <xdr:rowOff>38100</xdr:rowOff>
                  </from>
                  <to>
                    <xdr:col>11</xdr:col>
                    <xdr:colOff>361950</xdr:colOff>
                    <xdr:row>63</xdr:row>
                    <xdr:rowOff>295275</xdr:rowOff>
                  </to>
                </anchor>
              </controlPr>
            </control>
          </mc:Choice>
        </mc:AlternateContent>
        <mc:AlternateContent xmlns:mc="http://schemas.openxmlformats.org/markup-compatibility/2006">
          <mc:Choice Requires="x14">
            <control shapeId="12767" r:id="rId22" name="Option Button 479">
              <controlPr locked="0" defaultSize="0" autoFill="0" autoLine="0" autoPict="0">
                <anchor moveWithCells="1">
                  <from>
                    <xdr:col>7</xdr:col>
                    <xdr:colOff>104775</xdr:colOff>
                    <xdr:row>77</xdr:row>
                    <xdr:rowOff>323850</xdr:rowOff>
                  </from>
                  <to>
                    <xdr:col>7</xdr:col>
                    <xdr:colOff>409575</xdr:colOff>
                    <xdr:row>77</xdr:row>
                    <xdr:rowOff>638175</xdr:rowOff>
                  </to>
                </anchor>
              </controlPr>
            </control>
          </mc:Choice>
        </mc:AlternateContent>
        <mc:AlternateContent xmlns:mc="http://schemas.openxmlformats.org/markup-compatibility/2006">
          <mc:Choice Requires="x14">
            <control shapeId="12768" r:id="rId23" name="Option Button 480">
              <controlPr locked="0" defaultSize="0" autoFill="0" autoLine="0" autoPict="0">
                <anchor moveWithCells="1">
                  <from>
                    <xdr:col>8</xdr:col>
                    <xdr:colOff>104775</xdr:colOff>
                    <xdr:row>77</xdr:row>
                    <xdr:rowOff>323850</xdr:rowOff>
                  </from>
                  <to>
                    <xdr:col>8</xdr:col>
                    <xdr:colOff>409575</xdr:colOff>
                    <xdr:row>77</xdr:row>
                    <xdr:rowOff>638175</xdr:rowOff>
                  </to>
                </anchor>
              </controlPr>
            </control>
          </mc:Choice>
        </mc:AlternateContent>
        <mc:AlternateContent xmlns:mc="http://schemas.openxmlformats.org/markup-compatibility/2006">
          <mc:Choice Requires="x14">
            <control shapeId="12769" r:id="rId24" name="Option Button 481">
              <controlPr locked="0" defaultSize="0" autoFill="0" autoLine="0" autoPict="0">
                <anchor moveWithCells="1">
                  <from>
                    <xdr:col>9</xdr:col>
                    <xdr:colOff>104775</xdr:colOff>
                    <xdr:row>77</xdr:row>
                    <xdr:rowOff>323850</xdr:rowOff>
                  </from>
                  <to>
                    <xdr:col>9</xdr:col>
                    <xdr:colOff>409575</xdr:colOff>
                    <xdr:row>77</xdr:row>
                    <xdr:rowOff>638175</xdr:rowOff>
                  </to>
                </anchor>
              </controlPr>
            </control>
          </mc:Choice>
        </mc:AlternateContent>
        <mc:AlternateContent xmlns:mc="http://schemas.openxmlformats.org/markup-compatibility/2006">
          <mc:Choice Requires="x14">
            <control shapeId="12770" r:id="rId25" name="Option Button 482">
              <controlPr locked="0" defaultSize="0" autoFill="0" autoLine="0" autoPict="0">
                <anchor moveWithCells="1">
                  <from>
                    <xdr:col>10</xdr:col>
                    <xdr:colOff>104775</xdr:colOff>
                    <xdr:row>77</xdr:row>
                    <xdr:rowOff>323850</xdr:rowOff>
                  </from>
                  <to>
                    <xdr:col>10</xdr:col>
                    <xdr:colOff>409575</xdr:colOff>
                    <xdr:row>77</xdr:row>
                    <xdr:rowOff>638175</xdr:rowOff>
                  </to>
                </anchor>
              </controlPr>
            </control>
          </mc:Choice>
        </mc:AlternateContent>
        <mc:AlternateContent xmlns:mc="http://schemas.openxmlformats.org/markup-compatibility/2006">
          <mc:Choice Requires="x14">
            <control shapeId="12771" r:id="rId26" name="Option Button 483">
              <controlPr locked="0" defaultSize="0" autoFill="0" autoLine="0" autoPict="0">
                <anchor moveWithCells="1">
                  <from>
                    <xdr:col>11</xdr:col>
                    <xdr:colOff>104775</xdr:colOff>
                    <xdr:row>77</xdr:row>
                    <xdr:rowOff>323850</xdr:rowOff>
                  </from>
                  <to>
                    <xdr:col>11</xdr:col>
                    <xdr:colOff>409575</xdr:colOff>
                    <xdr:row>77</xdr:row>
                    <xdr:rowOff>638175</xdr:rowOff>
                  </to>
                </anchor>
              </controlPr>
            </control>
          </mc:Choice>
        </mc:AlternateContent>
        <mc:AlternateContent xmlns:mc="http://schemas.openxmlformats.org/markup-compatibility/2006">
          <mc:Choice Requires="x14">
            <control shapeId="12772" r:id="rId27" name="Group Box 484">
              <controlPr defaultSize="0" autoFill="0" autoPict="0">
                <anchor moveWithCells="1">
                  <from>
                    <xdr:col>7</xdr:col>
                    <xdr:colOff>0</xdr:colOff>
                    <xdr:row>77</xdr:row>
                    <xdr:rowOff>0</xdr:rowOff>
                  </from>
                  <to>
                    <xdr:col>12</xdr:col>
                    <xdr:colOff>0</xdr:colOff>
                    <xdr:row>78</xdr:row>
                    <xdr:rowOff>0</xdr:rowOff>
                  </to>
                </anchor>
              </controlPr>
            </control>
          </mc:Choice>
        </mc:AlternateContent>
        <mc:AlternateContent xmlns:mc="http://schemas.openxmlformats.org/markup-compatibility/2006">
          <mc:Choice Requires="x14">
            <control shapeId="12773" r:id="rId28" name="Option Button 485">
              <controlPr locked="0" defaultSize="0" autoFill="0" autoLine="0" autoPict="0">
                <anchor moveWithCells="1">
                  <from>
                    <xdr:col>7</xdr:col>
                    <xdr:colOff>133350</xdr:colOff>
                    <xdr:row>78</xdr:row>
                    <xdr:rowOff>295275</xdr:rowOff>
                  </from>
                  <to>
                    <xdr:col>7</xdr:col>
                    <xdr:colOff>438150</xdr:colOff>
                    <xdr:row>78</xdr:row>
                    <xdr:rowOff>619125</xdr:rowOff>
                  </to>
                </anchor>
              </controlPr>
            </control>
          </mc:Choice>
        </mc:AlternateContent>
        <mc:AlternateContent xmlns:mc="http://schemas.openxmlformats.org/markup-compatibility/2006">
          <mc:Choice Requires="x14">
            <control shapeId="12774" r:id="rId29" name="Option Button 486">
              <controlPr locked="0" defaultSize="0" autoFill="0" autoLine="0" autoPict="0">
                <anchor moveWithCells="1">
                  <from>
                    <xdr:col>8</xdr:col>
                    <xdr:colOff>133350</xdr:colOff>
                    <xdr:row>78</xdr:row>
                    <xdr:rowOff>295275</xdr:rowOff>
                  </from>
                  <to>
                    <xdr:col>8</xdr:col>
                    <xdr:colOff>438150</xdr:colOff>
                    <xdr:row>78</xdr:row>
                    <xdr:rowOff>619125</xdr:rowOff>
                  </to>
                </anchor>
              </controlPr>
            </control>
          </mc:Choice>
        </mc:AlternateContent>
        <mc:AlternateContent xmlns:mc="http://schemas.openxmlformats.org/markup-compatibility/2006">
          <mc:Choice Requires="x14">
            <control shapeId="12775" r:id="rId30" name="Option Button 487">
              <controlPr locked="0" defaultSize="0" autoFill="0" autoLine="0" autoPict="0">
                <anchor moveWithCells="1">
                  <from>
                    <xdr:col>9</xdr:col>
                    <xdr:colOff>133350</xdr:colOff>
                    <xdr:row>78</xdr:row>
                    <xdr:rowOff>295275</xdr:rowOff>
                  </from>
                  <to>
                    <xdr:col>9</xdr:col>
                    <xdr:colOff>438150</xdr:colOff>
                    <xdr:row>78</xdr:row>
                    <xdr:rowOff>619125</xdr:rowOff>
                  </to>
                </anchor>
              </controlPr>
            </control>
          </mc:Choice>
        </mc:AlternateContent>
        <mc:AlternateContent xmlns:mc="http://schemas.openxmlformats.org/markup-compatibility/2006">
          <mc:Choice Requires="x14">
            <control shapeId="12776" r:id="rId31" name="Option Button 488">
              <controlPr locked="0" defaultSize="0" autoFill="0" autoLine="0" autoPict="0">
                <anchor moveWithCells="1">
                  <from>
                    <xdr:col>10</xdr:col>
                    <xdr:colOff>133350</xdr:colOff>
                    <xdr:row>78</xdr:row>
                    <xdr:rowOff>295275</xdr:rowOff>
                  </from>
                  <to>
                    <xdr:col>10</xdr:col>
                    <xdr:colOff>438150</xdr:colOff>
                    <xdr:row>78</xdr:row>
                    <xdr:rowOff>619125</xdr:rowOff>
                  </to>
                </anchor>
              </controlPr>
            </control>
          </mc:Choice>
        </mc:AlternateContent>
        <mc:AlternateContent xmlns:mc="http://schemas.openxmlformats.org/markup-compatibility/2006">
          <mc:Choice Requires="x14">
            <control shapeId="12777" r:id="rId32" name="Option Button 489">
              <controlPr locked="0" defaultSize="0" autoFill="0" autoLine="0" autoPict="0">
                <anchor moveWithCells="1">
                  <from>
                    <xdr:col>11</xdr:col>
                    <xdr:colOff>133350</xdr:colOff>
                    <xdr:row>78</xdr:row>
                    <xdr:rowOff>295275</xdr:rowOff>
                  </from>
                  <to>
                    <xdr:col>11</xdr:col>
                    <xdr:colOff>438150</xdr:colOff>
                    <xdr:row>78</xdr:row>
                    <xdr:rowOff>619125</xdr:rowOff>
                  </to>
                </anchor>
              </controlPr>
            </control>
          </mc:Choice>
        </mc:AlternateContent>
        <mc:AlternateContent xmlns:mc="http://schemas.openxmlformats.org/markup-compatibility/2006">
          <mc:Choice Requires="x14">
            <control shapeId="12778" r:id="rId33" name="Group Box 490">
              <controlPr defaultSize="0" autoFill="0" autoPict="0">
                <anchor moveWithCells="1">
                  <from>
                    <xdr:col>7</xdr:col>
                    <xdr:colOff>0</xdr:colOff>
                    <xdr:row>78</xdr:row>
                    <xdr:rowOff>0</xdr:rowOff>
                  </from>
                  <to>
                    <xdr:col>12</xdr:col>
                    <xdr:colOff>0</xdr:colOff>
                    <xdr:row>79</xdr:row>
                    <xdr:rowOff>0</xdr:rowOff>
                  </to>
                </anchor>
              </controlPr>
            </control>
          </mc:Choice>
        </mc:AlternateContent>
        <mc:AlternateContent xmlns:mc="http://schemas.openxmlformats.org/markup-compatibility/2006">
          <mc:Choice Requires="x14">
            <control shapeId="12779" r:id="rId34" name="Option Button 491">
              <controlPr locked="0" defaultSize="0" autoFill="0" autoLine="0" autoPict="0">
                <anchor moveWithCells="1">
                  <from>
                    <xdr:col>7</xdr:col>
                    <xdr:colOff>133350</xdr:colOff>
                    <xdr:row>79</xdr:row>
                    <xdr:rowOff>323850</xdr:rowOff>
                  </from>
                  <to>
                    <xdr:col>7</xdr:col>
                    <xdr:colOff>438150</xdr:colOff>
                    <xdr:row>79</xdr:row>
                    <xdr:rowOff>628650</xdr:rowOff>
                  </to>
                </anchor>
              </controlPr>
            </control>
          </mc:Choice>
        </mc:AlternateContent>
        <mc:AlternateContent xmlns:mc="http://schemas.openxmlformats.org/markup-compatibility/2006">
          <mc:Choice Requires="x14">
            <control shapeId="12780" r:id="rId35" name="Option Button 492">
              <controlPr locked="0" defaultSize="0" autoFill="0" autoLine="0" autoPict="0">
                <anchor moveWithCells="1">
                  <from>
                    <xdr:col>8</xdr:col>
                    <xdr:colOff>133350</xdr:colOff>
                    <xdr:row>79</xdr:row>
                    <xdr:rowOff>323850</xdr:rowOff>
                  </from>
                  <to>
                    <xdr:col>8</xdr:col>
                    <xdr:colOff>438150</xdr:colOff>
                    <xdr:row>79</xdr:row>
                    <xdr:rowOff>628650</xdr:rowOff>
                  </to>
                </anchor>
              </controlPr>
            </control>
          </mc:Choice>
        </mc:AlternateContent>
        <mc:AlternateContent xmlns:mc="http://schemas.openxmlformats.org/markup-compatibility/2006">
          <mc:Choice Requires="x14">
            <control shapeId="12781" r:id="rId36" name="Option Button 493">
              <controlPr locked="0" defaultSize="0" autoFill="0" autoLine="0" autoPict="0">
                <anchor moveWithCells="1">
                  <from>
                    <xdr:col>9</xdr:col>
                    <xdr:colOff>133350</xdr:colOff>
                    <xdr:row>79</xdr:row>
                    <xdr:rowOff>323850</xdr:rowOff>
                  </from>
                  <to>
                    <xdr:col>9</xdr:col>
                    <xdr:colOff>438150</xdr:colOff>
                    <xdr:row>79</xdr:row>
                    <xdr:rowOff>628650</xdr:rowOff>
                  </to>
                </anchor>
              </controlPr>
            </control>
          </mc:Choice>
        </mc:AlternateContent>
        <mc:AlternateContent xmlns:mc="http://schemas.openxmlformats.org/markup-compatibility/2006">
          <mc:Choice Requires="x14">
            <control shapeId="12782" r:id="rId37" name="Option Button 494">
              <controlPr locked="0" defaultSize="0" autoFill="0" autoLine="0" autoPict="0">
                <anchor moveWithCells="1">
                  <from>
                    <xdr:col>10</xdr:col>
                    <xdr:colOff>133350</xdr:colOff>
                    <xdr:row>79</xdr:row>
                    <xdr:rowOff>323850</xdr:rowOff>
                  </from>
                  <to>
                    <xdr:col>10</xdr:col>
                    <xdr:colOff>438150</xdr:colOff>
                    <xdr:row>79</xdr:row>
                    <xdr:rowOff>628650</xdr:rowOff>
                  </to>
                </anchor>
              </controlPr>
            </control>
          </mc:Choice>
        </mc:AlternateContent>
        <mc:AlternateContent xmlns:mc="http://schemas.openxmlformats.org/markup-compatibility/2006">
          <mc:Choice Requires="x14">
            <control shapeId="12783" r:id="rId38" name="Option Button 495">
              <controlPr locked="0" defaultSize="0" autoFill="0" autoLine="0" autoPict="0">
                <anchor moveWithCells="1">
                  <from>
                    <xdr:col>11</xdr:col>
                    <xdr:colOff>133350</xdr:colOff>
                    <xdr:row>79</xdr:row>
                    <xdr:rowOff>323850</xdr:rowOff>
                  </from>
                  <to>
                    <xdr:col>11</xdr:col>
                    <xdr:colOff>438150</xdr:colOff>
                    <xdr:row>79</xdr:row>
                    <xdr:rowOff>628650</xdr:rowOff>
                  </to>
                </anchor>
              </controlPr>
            </control>
          </mc:Choice>
        </mc:AlternateContent>
        <mc:AlternateContent xmlns:mc="http://schemas.openxmlformats.org/markup-compatibility/2006">
          <mc:Choice Requires="x14">
            <control shapeId="12784" r:id="rId39" name="Group Box 496">
              <controlPr defaultSize="0" autoFill="0" autoPict="0">
                <anchor moveWithCells="1">
                  <from>
                    <xdr:col>7</xdr:col>
                    <xdr:colOff>0</xdr:colOff>
                    <xdr:row>79</xdr:row>
                    <xdr:rowOff>0</xdr:rowOff>
                  </from>
                  <to>
                    <xdr:col>12</xdr:col>
                    <xdr:colOff>0</xdr:colOff>
                    <xdr:row>79</xdr:row>
                    <xdr:rowOff>942975</xdr:rowOff>
                  </to>
                </anchor>
              </controlPr>
            </control>
          </mc:Choice>
        </mc:AlternateContent>
        <mc:AlternateContent xmlns:mc="http://schemas.openxmlformats.org/markup-compatibility/2006">
          <mc:Choice Requires="x14">
            <control shapeId="12793" r:id="rId40" name="Group Box 505">
              <controlPr defaultSize="0" autoFill="0" autoPict="0">
                <anchor moveWithCells="1">
                  <from>
                    <xdr:col>7</xdr:col>
                    <xdr:colOff>9525</xdr:colOff>
                    <xdr:row>37</xdr:row>
                    <xdr:rowOff>152400</xdr:rowOff>
                  </from>
                  <to>
                    <xdr:col>12</xdr:col>
                    <xdr:colOff>0</xdr:colOff>
                    <xdr:row>39</xdr:row>
                    <xdr:rowOff>0</xdr:rowOff>
                  </to>
                </anchor>
              </controlPr>
            </control>
          </mc:Choice>
        </mc:AlternateContent>
        <mc:AlternateContent xmlns:mc="http://schemas.openxmlformats.org/markup-compatibility/2006">
          <mc:Choice Requires="x14">
            <control shapeId="12800" r:id="rId41" name="Group Box 512">
              <controlPr locked="0" defaultSize="0" autoFill="0" autoPict="0">
                <anchor moveWithCells="1">
                  <from>
                    <xdr:col>7</xdr:col>
                    <xdr:colOff>0</xdr:colOff>
                    <xdr:row>39</xdr:row>
                    <xdr:rowOff>0</xdr:rowOff>
                  </from>
                  <to>
                    <xdr:col>12</xdr:col>
                    <xdr:colOff>0</xdr:colOff>
                    <xdr:row>40</xdr:row>
                    <xdr:rowOff>0</xdr:rowOff>
                  </to>
                </anchor>
              </controlPr>
            </control>
          </mc:Choice>
        </mc:AlternateContent>
        <mc:AlternateContent xmlns:mc="http://schemas.openxmlformats.org/markup-compatibility/2006">
          <mc:Choice Requires="x14">
            <control shapeId="12801" r:id="rId42" name="Group Box 513">
              <controlPr defaultSize="0" autoFill="0" autoPict="0">
                <anchor moveWithCells="1">
                  <from>
                    <xdr:col>7</xdr:col>
                    <xdr:colOff>0</xdr:colOff>
                    <xdr:row>40</xdr:row>
                    <xdr:rowOff>0</xdr:rowOff>
                  </from>
                  <to>
                    <xdr:col>12</xdr:col>
                    <xdr:colOff>0</xdr:colOff>
                    <xdr:row>41</xdr:row>
                    <xdr:rowOff>0</xdr:rowOff>
                  </to>
                </anchor>
              </controlPr>
            </control>
          </mc:Choice>
        </mc:AlternateContent>
        <mc:AlternateContent xmlns:mc="http://schemas.openxmlformats.org/markup-compatibility/2006">
          <mc:Choice Requires="x14">
            <control shapeId="12802" r:id="rId43" name="Group Box 514">
              <controlPr defaultSize="0" autoFill="0" autoPict="0">
                <anchor moveWithCells="1">
                  <from>
                    <xdr:col>7</xdr:col>
                    <xdr:colOff>0</xdr:colOff>
                    <xdr:row>41</xdr:row>
                    <xdr:rowOff>0</xdr:rowOff>
                  </from>
                  <to>
                    <xdr:col>12</xdr:col>
                    <xdr:colOff>0</xdr:colOff>
                    <xdr:row>42</xdr:row>
                    <xdr:rowOff>0</xdr:rowOff>
                  </to>
                </anchor>
              </controlPr>
            </control>
          </mc:Choice>
        </mc:AlternateContent>
        <mc:AlternateContent xmlns:mc="http://schemas.openxmlformats.org/markup-compatibility/2006">
          <mc:Choice Requires="x14">
            <control shapeId="12803" r:id="rId44" name="Group Box 515">
              <controlPr defaultSize="0" autoFill="0" autoPict="0">
                <anchor moveWithCells="1">
                  <from>
                    <xdr:col>7</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2804" r:id="rId45" name="Group Box 516">
              <controlPr defaultSize="0" autoFill="0" autoPict="0">
                <anchor moveWithCells="1">
                  <from>
                    <xdr:col>7</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12805" r:id="rId46" name="Group Box 517">
              <controlPr defaultSize="0" autoFill="0" autoPict="0">
                <anchor moveWithCells="1">
                  <from>
                    <xdr:col>7</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12806" r:id="rId47" name="Group Box 518">
              <controlPr defaultSize="0" autoFill="0" autoPict="0">
                <anchor moveWithCells="1">
                  <from>
                    <xdr:col>7</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12807" r:id="rId48" name="Group Box 519">
              <controlPr defaultSize="0" autoFill="0" autoPict="0">
                <anchor moveWithCells="1">
                  <from>
                    <xdr:col>7</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12808" r:id="rId49" name="Group Box 520">
              <controlPr defaultSize="0" autoFill="0" autoPict="0">
                <anchor moveWithCells="1">
                  <from>
                    <xdr:col>7</xdr:col>
                    <xdr:colOff>0</xdr:colOff>
                    <xdr:row>38</xdr:row>
                    <xdr:rowOff>0</xdr:rowOff>
                  </from>
                  <to>
                    <xdr:col>12</xdr:col>
                    <xdr:colOff>0</xdr:colOff>
                    <xdr:row>39</xdr:row>
                    <xdr:rowOff>9525</xdr:rowOff>
                  </to>
                </anchor>
              </controlPr>
            </control>
          </mc:Choice>
        </mc:AlternateContent>
        <mc:AlternateContent xmlns:mc="http://schemas.openxmlformats.org/markup-compatibility/2006">
          <mc:Choice Requires="x14">
            <control shapeId="12809" r:id="rId50" name="Option Button 521">
              <controlPr locked="0" defaultSize="0" autoFill="0" autoLine="0" autoPict="0">
                <anchor moveWithCells="1">
                  <from>
                    <xdr:col>7</xdr:col>
                    <xdr:colOff>104775</xdr:colOff>
                    <xdr:row>39</xdr:row>
                    <xdr:rowOff>57150</xdr:rowOff>
                  </from>
                  <to>
                    <xdr:col>7</xdr:col>
                    <xdr:colOff>409575</xdr:colOff>
                    <xdr:row>39</xdr:row>
                    <xdr:rowOff>276225</xdr:rowOff>
                  </to>
                </anchor>
              </controlPr>
            </control>
          </mc:Choice>
        </mc:AlternateContent>
        <mc:AlternateContent xmlns:mc="http://schemas.openxmlformats.org/markup-compatibility/2006">
          <mc:Choice Requires="x14">
            <control shapeId="12810" r:id="rId51" name="Option Button 522">
              <controlPr locked="0" defaultSize="0" autoFill="0" autoLine="0" autoPict="0">
                <anchor moveWithCells="1">
                  <from>
                    <xdr:col>8</xdr:col>
                    <xdr:colOff>104775</xdr:colOff>
                    <xdr:row>39</xdr:row>
                    <xdr:rowOff>57150</xdr:rowOff>
                  </from>
                  <to>
                    <xdr:col>8</xdr:col>
                    <xdr:colOff>409575</xdr:colOff>
                    <xdr:row>39</xdr:row>
                    <xdr:rowOff>276225</xdr:rowOff>
                  </to>
                </anchor>
              </controlPr>
            </control>
          </mc:Choice>
        </mc:AlternateContent>
        <mc:AlternateContent xmlns:mc="http://schemas.openxmlformats.org/markup-compatibility/2006">
          <mc:Choice Requires="x14">
            <control shapeId="12811" r:id="rId52" name="Option Button 523">
              <controlPr locked="0" defaultSize="0" autoFill="0" autoLine="0" autoPict="0">
                <anchor moveWithCells="1">
                  <from>
                    <xdr:col>9</xdr:col>
                    <xdr:colOff>104775</xdr:colOff>
                    <xdr:row>39</xdr:row>
                    <xdr:rowOff>57150</xdr:rowOff>
                  </from>
                  <to>
                    <xdr:col>9</xdr:col>
                    <xdr:colOff>409575</xdr:colOff>
                    <xdr:row>39</xdr:row>
                    <xdr:rowOff>276225</xdr:rowOff>
                  </to>
                </anchor>
              </controlPr>
            </control>
          </mc:Choice>
        </mc:AlternateContent>
        <mc:AlternateContent xmlns:mc="http://schemas.openxmlformats.org/markup-compatibility/2006">
          <mc:Choice Requires="x14">
            <control shapeId="12812" r:id="rId53" name="Option Button 524">
              <controlPr locked="0" defaultSize="0" autoFill="0" autoLine="0" autoPict="0">
                <anchor moveWithCells="1">
                  <from>
                    <xdr:col>10</xdr:col>
                    <xdr:colOff>104775</xdr:colOff>
                    <xdr:row>39</xdr:row>
                    <xdr:rowOff>57150</xdr:rowOff>
                  </from>
                  <to>
                    <xdr:col>10</xdr:col>
                    <xdr:colOff>409575</xdr:colOff>
                    <xdr:row>39</xdr:row>
                    <xdr:rowOff>276225</xdr:rowOff>
                  </to>
                </anchor>
              </controlPr>
            </control>
          </mc:Choice>
        </mc:AlternateContent>
        <mc:AlternateContent xmlns:mc="http://schemas.openxmlformats.org/markup-compatibility/2006">
          <mc:Choice Requires="x14">
            <control shapeId="12813" r:id="rId54" name="Option Button 525">
              <controlPr locked="0" defaultSize="0" autoFill="0" autoLine="0" autoPict="0">
                <anchor moveWithCells="1">
                  <from>
                    <xdr:col>11</xdr:col>
                    <xdr:colOff>104775</xdr:colOff>
                    <xdr:row>39</xdr:row>
                    <xdr:rowOff>57150</xdr:rowOff>
                  </from>
                  <to>
                    <xdr:col>11</xdr:col>
                    <xdr:colOff>409575</xdr:colOff>
                    <xdr:row>39</xdr:row>
                    <xdr:rowOff>276225</xdr:rowOff>
                  </to>
                </anchor>
              </controlPr>
            </control>
          </mc:Choice>
        </mc:AlternateContent>
        <mc:AlternateContent xmlns:mc="http://schemas.openxmlformats.org/markup-compatibility/2006">
          <mc:Choice Requires="x14">
            <control shapeId="12814" r:id="rId55" name="Option Button 526">
              <controlPr locked="0" defaultSize="0" autoFill="0" autoLine="0" autoPict="0">
                <anchor moveWithCells="1">
                  <from>
                    <xdr:col>7</xdr:col>
                    <xdr:colOff>114300</xdr:colOff>
                    <xdr:row>40</xdr:row>
                    <xdr:rowOff>47625</xdr:rowOff>
                  </from>
                  <to>
                    <xdr:col>7</xdr:col>
                    <xdr:colOff>419100</xdr:colOff>
                    <xdr:row>40</xdr:row>
                    <xdr:rowOff>266700</xdr:rowOff>
                  </to>
                </anchor>
              </controlPr>
            </control>
          </mc:Choice>
        </mc:AlternateContent>
        <mc:AlternateContent xmlns:mc="http://schemas.openxmlformats.org/markup-compatibility/2006">
          <mc:Choice Requires="x14">
            <control shapeId="12815" r:id="rId56" name="Option Button 527">
              <controlPr locked="0" defaultSize="0" autoFill="0" autoLine="0" autoPict="0">
                <anchor moveWithCells="1">
                  <from>
                    <xdr:col>8</xdr:col>
                    <xdr:colOff>114300</xdr:colOff>
                    <xdr:row>40</xdr:row>
                    <xdr:rowOff>47625</xdr:rowOff>
                  </from>
                  <to>
                    <xdr:col>8</xdr:col>
                    <xdr:colOff>419100</xdr:colOff>
                    <xdr:row>40</xdr:row>
                    <xdr:rowOff>266700</xdr:rowOff>
                  </to>
                </anchor>
              </controlPr>
            </control>
          </mc:Choice>
        </mc:AlternateContent>
        <mc:AlternateContent xmlns:mc="http://schemas.openxmlformats.org/markup-compatibility/2006">
          <mc:Choice Requires="x14">
            <control shapeId="12816" r:id="rId57" name="Option Button 528">
              <controlPr locked="0" defaultSize="0" autoFill="0" autoLine="0" autoPict="0">
                <anchor moveWithCells="1">
                  <from>
                    <xdr:col>9</xdr:col>
                    <xdr:colOff>114300</xdr:colOff>
                    <xdr:row>40</xdr:row>
                    <xdr:rowOff>47625</xdr:rowOff>
                  </from>
                  <to>
                    <xdr:col>9</xdr:col>
                    <xdr:colOff>419100</xdr:colOff>
                    <xdr:row>40</xdr:row>
                    <xdr:rowOff>266700</xdr:rowOff>
                  </to>
                </anchor>
              </controlPr>
            </control>
          </mc:Choice>
        </mc:AlternateContent>
        <mc:AlternateContent xmlns:mc="http://schemas.openxmlformats.org/markup-compatibility/2006">
          <mc:Choice Requires="x14">
            <control shapeId="12817" r:id="rId58" name="Option Button 529">
              <controlPr locked="0" defaultSize="0" autoFill="0" autoLine="0" autoPict="0">
                <anchor moveWithCells="1">
                  <from>
                    <xdr:col>10</xdr:col>
                    <xdr:colOff>114300</xdr:colOff>
                    <xdr:row>40</xdr:row>
                    <xdr:rowOff>47625</xdr:rowOff>
                  </from>
                  <to>
                    <xdr:col>10</xdr:col>
                    <xdr:colOff>419100</xdr:colOff>
                    <xdr:row>40</xdr:row>
                    <xdr:rowOff>266700</xdr:rowOff>
                  </to>
                </anchor>
              </controlPr>
            </control>
          </mc:Choice>
        </mc:AlternateContent>
        <mc:AlternateContent xmlns:mc="http://schemas.openxmlformats.org/markup-compatibility/2006">
          <mc:Choice Requires="x14">
            <control shapeId="12818" r:id="rId59" name="Option Button 530">
              <controlPr locked="0" defaultSize="0" autoFill="0" autoLine="0" autoPict="0">
                <anchor moveWithCells="1">
                  <from>
                    <xdr:col>11</xdr:col>
                    <xdr:colOff>114300</xdr:colOff>
                    <xdr:row>40</xdr:row>
                    <xdr:rowOff>47625</xdr:rowOff>
                  </from>
                  <to>
                    <xdr:col>11</xdr:col>
                    <xdr:colOff>419100</xdr:colOff>
                    <xdr:row>40</xdr:row>
                    <xdr:rowOff>266700</xdr:rowOff>
                  </to>
                </anchor>
              </controlPr>
            </control>
          </mc:Choice>
        </mc:AlternateContent>
        <mc:AlternateContent xmlns:mc="http://schemas.openxmlformats.org/markup-compatibility/2006">
          <mc:Choice Requires="x14">
            <control shapeId="12819" r:id="rId60" name="Option Button 531">
              <controlPr locked="0" defaultSize="0" autoFill="0" autoLine="0" autoPict="0">
                <anchor moveWithCells="1">
                  <from>
                    <xdr:col>7</xdr:col>
                    <xdr:colOff>104775</xdr:colOff>
                    <xdr:row>41</xdr:row>
                    <xdr:rowOff>47625</xdr:rowOff>
                  </from>
                  <to>
                    <xdr:col>7</xdr:col>
                    <xdr:colOff>409575</xdr:colOff>
                    <xdr:row>41</xdr:row>
                    <xdr:rowOff>266700</xdr:rowOff>
                  </to>
                </anchor>
              </controlPr>
            </control>
          </mc:Choice>
        </mc:AlternateContent>
        <mc:AlternateContent xmlns:mc="http://schemas.openxmlformats.org/markup-compatibility/2006">
          <mc:Choice Requires="x14">
            <control shapeId="12820" r:id="rId61" name="Option Button 532">
              <controlPr locked="0" defaultSize="0" autoFill="0" autoLine="0" autoPict="0">
                <anchor moveWithCells="1">
                  <from>
                    <xdr:col>8</xdr:col>
                    <xdr:colOff>114300</xdr:colOff>
                    <xdr:row>41</xdr:row>
                    <xdr:rowOff>47625</xdr:rowOff>
                  </from>
                  <to>
                    <xdr:col>8</xdr:col>
                    <xdr:colOff>419100</xdr:colOff>
                    <xdr:row>41</xdr:row>
                    <xdr:rowOff>266700</xdr:rowOff>
                  </to>
                </anchor>
              </controlPr>
            </control>
          </mc:Choice>
        </mc:AlternateContent>
        <mc:AlternateContent xmlns:mc="http://schemas.openxmlformats.org/markup-compatibility/2006">
          <mc:Choice Requires="x14">
            <control shapeId="12821" r:id="rId62" name="Option Button 533">
              <controlPr locked="0" defaultSize="0" autoFill="0" autoLine="0" autoPict="0">
                <anchor moveWithCells="1">
                  <from>
                    <xdr:col>9</xdr:col>
                    <xdr:colOff>114300</xdr:colOff>
                    <xdr:row>41</xdr:row>
                    <xdr:rowOff>47625</xdr:rowOff>
                  </from>
                  <to>
                    <xdr:col>9</xdr:col>
                    <xdr:colOff>419100</xdr:colOff>
                    <xdr:row>41</xdr:row>
                    <xdr:rowOff>266700</xdr:rowOff>
                  </to>
                </anchor>
              </controlPr>
            </control>
          </mc:Choice>
        </mc:AlternateContent>
        <mc:AlternateContent xmlns:mc="http://schemas.openxmlformats.org/markup-compatibility/2006">
          <mc:Choice Requires="x14">
            <control shapeId="12822" r:id="rId63" name="Option Button 534">
              <controlPr locked="0" defaultSize="0" autoFill="0" autoLine="0" autoPict="0">
                <anchor moveWithCells="1">
                  <from>
                    <xdr:col>10</xdr:col>
                    <xdr:colOff>114300</xdr:colOff>
                    <xdr:row>41</xdr:row>
                    <xdr:rowOff>47625</xdr:rowOff>
                  </from>
                  <to>
                    <xdr:col>10</xdr:col>
                    <xdr:colOff>419100</xdr:colOff>
                    <xdr:row>41</xdr:row>
                    <xdr:rowOff>266700</xdr:rowOff>
                  </to>
                </anchor>
              </controlPr>
            </control>
          </mc:Choice>
        </mc:AlternateContent>
        <mc:AlternateContent xmlns:mc="http://schemas.openxmlformats.org/markup-compatibility/2006">
          <mc:Choice Requires="x14">
            <control shapeId="12823" r:id="rId64" name="Option Button 535">
              <controlPr locked="0" defaultSize="0" autoFill="0" autoLine="0" autoPict="0">
                <anchor moveWithCells="1">
                  <from>
                    <xdr:col>11</xdr:col>
                    <xdr:colOff>114300</xdr:colOff>
                    <xdr:row>41</xdr:row>
                    <xdr:rowOff>47625</xdr:rowOff>
                  </from>
                  <to>
                    <xdr:col>11</xdr:col>
                    <xdr:colOff>419100</xdr:colOff>
                    <xdr:row>41</xdr:row>
                    <xdr:rowOff>266700</xdr:rowOff>
                  </to>
                </anchor>
              </controlPr>
            </control>
          </mc:Choice>
        </mc:AlternateContent>
        <mc:AlternateContent xmlns:mc="http://schemas.openxmlformats.org/markup-compatibility/2006">
          <mc:Choice Requires="x14">
            <control shapeId="12824" r:id="rId65" name="Option Button 536">
              <controlPr locked="0" defaultSize="0" autoFill="0" autoLine="0" autoPict="0">
                <anchor moveWithCells="1">
                  <from>
                    <xdr:col>7</xdr:col>
                    <xdr:colOff>123825</xdr:colOff>
                    <xdr:row>42</xdr:row>
                    <xdr:rowOff>38100</xdr:rowOff>
                  </from>
                  <to>
                    <xdr:col>7</xdr:col>
                    <xdr:colOff>428625</xdr:colOff>
                    <xdr:row>42</xdr:row>
                    <xdr:rowOff>257175</xdr:rowOff>
                  </to>
                </anchor>
              </controlPr>
            </control>
          </mc:Choice>
        </mc:AlternateContent>
        <mc:AlternateContent xmlns:mc="http://schemas.openxmlformats.org/markup-compatibility/2006">
          <mc:Choice Requires="x14">
            <control shapeId="12825" r:id="rId66" name="Option Button 537">
              <controlPr locked="0" defaultSize="0" autoFill="0" autoLine="0" autoPict="0">
                <anchor moveWithCells="1">
                  <from>
                    <xdr:col>8</xdr:col>
                    <xdr:colOff>123825</xdr:colOff>
                    <xdr:row>42</xdr:row>
                    <xdr:rowOff>38100</xdr:rowOff>
                  </from>
                  <to>
                    <xdr:col>8</xdr:col>
                    <xdr:colOff>428625</xdr:colOff>
                    <xdr:row>42</xdr:row>
                    <xdr:rowOff>257175</xdr:rowOff>
                  </to>
                </anchor>
              </controlPr>
            </control>
          </mc:Choice>
        </mc:AlternateContent>
        <mc:AlternateContent xmlns:mc="http://schemas.openxmlformats.org/markup-compatibility/2006">
          <mc:Choice Requires="x14">
            <control shapeId="12826" r:id="rId67" name="Option Button 538">
              <controlPr locked="0" defaultSize="0" autoFill="0" autoLine="0" autoPict="0">
                <anchor moveWithCells="1">
                  <from>
                    <xdr:col>9</xdr:col>
                    <xdr:colOff>123825</xdr:colOff>
                    <xdr:row>42</xdr:row>
                    <xdr:rowOff>38100</xdr:rowOff>
                  </from>
                  <to>
                    <xdr:col>9</xdr:col>
                    <xdr:colOff>428625</xdr:colOff>
                    <xdr:row>42</xdr:row>
                    <xdr:rowOff>257175</xdr:rowOff>
                  </to>
                </anchor>
              </controlPr>
            </control>
          </mc:Choice>
        </mc:AlternateContent>
        <mc:AlternateContent xmlns:mc="http://schemas.openxmlformats.org/markup-compatibility/2006">
          <mc:Choice Requires="x14">
            <control shapeId="12827" r:id="rId68" name="Option Button 539">
              <controlPr locked="0" defaultSize="0" autoFill="0" autoLine="0" autoPict="0">
                <anchor moveWithCells="1">
                  <from>
                    <xdr:col>10</xdr:col>
                    <xdr:colOff>123825</xdr:colOff>
                    <xdr:row>42</xdr:row>
                    <xdr:rowOff>38100</xdr:rowOff>
                  </from>
                  <to>
                    <xdr:col>10</xdr:col>
                    <xdr:colOff>428625</xdr:colOff>
                    <xdr:row>42</xdr:row>
                    <xdr:rowOff>257175</xdr:rowOff>
                  </to>
                </anchor>
              </controlPr>
            </control>
          </mc:Choice>
        </mc:AlternateContent>
        <mc:AlternateContent xmlns:mc="http://schemas.openxmlformats.org/markup-compatibility/2006">
          <mc:Choice Requires="x14">
            <control shapeId="12828" r:id="rId69" name="Option Button 540">
              <controlPr locked="0" defaultSize="0" autoFill="0" autoLine="0" autoPict="0">
                <anchor moveWithCells="1">
                  <from>
                    <xdr:col>11</xdr:col>
                    <xdr:colOff>123825</xdr:colOff>
                    <xdr:row>42</xdr:row>
                    <xdr:rowOff>38100</xdr:rowOff>
                  </from>
                  <to>
                    <xdr:col>11</xdr:col>
                    <xdr:colOff>428625</xdr:colOff>
                    <xdr:row>42</xdr:row>
                    <xdr:rowOff>257175</xdr:rowOff>
                  </to>
                </anchor>
              </controlPr>
            </control>
          </mc:Choice>
        </mc:AlternateContent>
        <mc:AlternateContent xmlns:mc="http://schemas.openxmlformats.org/markup-compatibility/2006">
          <mc:Choice Requires="x14">
            <control shapeId="12829" r:id="rId70" name="Option Button 541">
              <controlPr locked="0" defaultSize="0" autoFill="0" autoLine="0" autoPict="0">
                <anchor moveWithCells="1">
                  <from>
                    <xdr:col>7</xdr:col>
                    <xdr:colOff>123825</xdr:colOff>
                    <xdr:row>43</xdr:row>
                    <xdr:rowOff>47625</xdr:rowOff>
                  </from>
                  <to>
                    <xdr:col>7</xdr:col>
                    <xdr:colOff>438150</xdr:colOff>
                    <xdr:row>43</xdr:row>
                    <xdr:rowOff>266700</xdr:rowOff>
                  </to>
                </anchor>
              </controlPr>
            </control>
          </mc:Choice>
        </mc:AlternateContent>
        <mc:AlternateContent xmlns:mc="http://schemas.openxmlformats.org/markup-compatibility/2006">
          <mc:Choice Requires="x14">
            <control shapeId="12830" r:id="rId71" name="Option Button 542">
              <controlPr locked="0" defaultSize="0" autoFill="0" autoLine="0" autoPict="0">
                <anchor moveWithCells="1">
                  <from>
                    <xdr:col>8</xdr:col>
                    <xdr:colOff>123825</xdr:colOff>
                    <xdr:row>43</xdr:row>
                    <xdr:rowOff>47625</xdr:rowOff>
                  </from>
                  <to>
                    <xdr:col>8</xdr:col>
                    <xdr:colOff>438150</xdr:colOff>
                    <xdr:row>43</xdr:row>
                    <xdr:rowOff>266700</xdr:rowOff>
                  </to>
                </anchor>
              </controlPr>
            </control>
          </mc:Choice>
        </mc:AlternateContent>
        <mc:AlternateContent xmlns:mc="http://schemas.openxmlformats.org/markup-compatibility/2006">
          <mc:Choice Requires="x14">
            <control shapeId="12831" r:id="rId72" name="Option Button 543">
              <controlPr locked="0" defaultSize="0" autoFill="0" autoLine="0" autoPict="0">
                <anchor moveWithCells="1">
                  <from>
                    <xdr:col>9</xdr:col>
                    <xdr:colOff>123825</xdr:colOff>
                    <xdr:row>43</xdr:row>
                    <xdr:rowOff>47625</xdr:rowOff>
                  </from>
                  <to>
                    <xdr:col>9</xdr:col>
                    <xdr:colOff>438150</xdr:colOff>
                    <xdr:row>43</xdr:row>
                    <xdr:rowOff>266700</xdr:rowOff>
                  </to>
                </anchor>
              </controlPr>
            </control>
          </mc:Choice>
        </mc:AlternateContent>
        <mc:AlternateContent xmlns:mc="http://schemas.openxmlformats.org/markup-compatibility/2006">
          <mc:Choice Requires="x14">
            <control shapeId="12832" r:id="rId73" name="Option Button 544">
              <controlPr locked="0" defaultSize="0" autoFill="0" autoLine="0" autoPict="0">
                <anchor moveWithCells="1">
                  <from>
                    <xdr:col>10</xdr:col>
                    <xdr:colOff>123825</xdr:colOff>
                    <xdr:row>43</xdr:row>
                    <xdr:rowOff>47625</xdr:rowOff>
                  </from>
                  <to>
                    <xdr:col>10</xdr:col>
                    <xdr:colOff>438150</xdr:colOff>
                    <xdr:row>43</xdr:row>
                    <xdr:rowOff>266700</xdr:rowOff>
                  </to>
                </anchor>
              </controlPr>
            </control>
          </mc:Choice>
        </mc:AlternateContent>
        <mc:AlternateContent xmlns:mc="http://schemas.openxmlformats.org/markup-compatibility/2006">
          <mc:Choice Requires="x14">
            <control shapeId="12833" r:id="rId74" name="Option Button 545">
              <controlPr locked="0" defaultSize="0" autoFill="0" autoLine="0" autoPict="0">
                <anchor moveWithCells="1">
                  <from>
                    <xdr:col>11</xdr:col>
                    <xdr:colOff>123825</xdr:colOff>
                    <xdr:row>43</xdr:row>
                    <xdr:rowOff>47625</xdr:rowOff>
                  </from>
                  <to>
                    <xdr:col>11</xdr:col>
                    <xdr:colOff>438150</xdr:colOff>
                    <xdr:row>43</xdr:row>
                    <xdr:rowOff>266700</xdr:rowOff>
                  </to>
                </anchor>
              </controlPr>
            </control>
          </mc:Choice>
        </mc:AlternateContent>
        <mc:AlternateContent xmlns:mc="http://schemas.openxmlformats.org/markup-compatibility/2006">
          <mc:Choice Requires="x14">
            <control shapeId="12834" r:id="rId75" name="Option Button 546">
              <controlPr locked="0" defaultSize="0" autoFill="0" autoLine="0" autoPict="0">
                <anchor moveWithCells="1">
                  <from>
                    <xdr:col>7</xdr:col>
                    <xdr:colOff>123825</xdr:colOff>
                    <xdr:row>44</xdr:row>
                    <xdr:rowOff>47625</xdr:rowOff>
                  </from>
                  <to>
                    <xdr:col>7</xdr:col>
                    <xdr:colOff>428625</xdr:colOff>
                    <xdr:row>44</xdr:row>
                    <xdr:rowOff>266700</xdr:rowOff>
                  </to>
                </anchor>
              </controlPr>
            </control>
          </mc:Choice>
        </mc:AlternateContent>
        <mc:AlternateContent xmlns:mc="http://schemas.openxmlformats.org/markup-compatibility/2006">
          <mc:Choice Requires="x14">
            <control shapeId="12835" r:id="rId76" name="Option Button 547">
              <controlPr locked="0" defaultSize="0" autoFill="0" autoLine="0" autoPict="0">
                <anchor moveWithCells="1">
                  <from>
                    <xdr:col>8</xdr:col>
                    <xdr:colOff>123825</xdr:colOff>
                    <xdr:row>44</xdr:row>
                    <xdr:rowOff>47625</xdr:rowOff>
                  </from>
                  <to>
                    <xdr:col>8</xdr:col>
                    <xdr:colOff>428625</xdr:colOff>
                    <xdr:row>44</xdr:row>
                    <xdr:rowOff>266700</xdr:rowOff>
                  </to>
                </anchor>
              </controlPr>
            </control>
          </mc:Choice>
        </mc:AlternateContent>
        <mc:AlternateContent xmlns:mc="http://schemas.openxmlformats.org/markup-compatibility/2006">
          <mc:Choice Requires="x14">
            <control shapeId="12836" r:id="rId77" name="Option Button 548">
              <controlPr locked="0" defaultSize="0" autoFill="0" autoLine="0" autoPict="0">
                <anchor moveWithCells="1">
                  <from>
                    <xdr:col>9</xdr:col>
                    <xdr:colOff>123825</xdr:colOff>
                    <xdr:row>44</xdr:row>
                    <xdr:rowOff>47625</xdr:rowOff>
                  </from>
                  <to>
                    <xdr:col>9</xdr:col>
                    <xdr:colOff>428625</xdr:colOff>
                    <xdr:row>44</xdr:row>
                    <xdr:rowOff>266700</xdr:rowOff>
                  </to>
                </anchor>
              </controlPr>
            </control>
          </mc:Choice>
        </mc:AlternateContent>
        <mc:AlternateContent xmlns:mc="http://schemas.openxmlformats.org/markup-compatibility/2006">
          <mc:Choice Requires="x14">
            <control shapeId="12837" r:id="rId78" name="Option Button 549">
              <controlPr locked="0" defaultSize="0" autoFill="0" autoLine="0" autoPict="0">
                <anchor moveWithCells="1">
                  <from>
                    <xdr:col>10</xdr:col>
                    <xdr:colOff>123825</xdr:colOff>
                    <xdr:row>44</xdr:row>
                    <xdr:rowOff>47625</xdr:rowOff>
                  </from>
                  <to>
                    <xdr:col>10</xdr:col>
                    <xdr:colOff>428625</xdr:colOff>
                    <xdr:row>44</xdr:row>
                    <xdr:rowOff>266700</xdr:rowOff>
                  </to>
                </anchor>
              </controlPr>
            </control>
          </mc:Choice>
        </mc:AlternateContent>
        <mc:AlternateContent xmlns:mc="http://schemas.openxmlformats.org/markup-compatibility/2006">
          <mc:Choice Requires="x14">
            <control shapeId="12838" r:id="rId79" name="Option Button 550">
              <controlPr locked="0" defaultSize="0" autoFill="0" autoLine="0" autoPict="0">
                <anchor moveWithCells="1">
                  <from>
                    <xdr:col>11</xdr:col>
                    <xdr:colOff>123825</xdr:colOff>
                    <xdr:row>44</xdr:row>
                    <xdr:rowOff>57150</xdr:rowOff>
                  </from>
                  <to>
                    <xdr:col>11</xdr:col>
                    <xdr:colOff>428625</xdr:colOff>
                    <xdr:row>44</xdr:row>
                    <xdr:rowOff>276225</xdr:rowOff>
                  </to>
                </anchor>
              </controlPr>
            </control>
          </mc:Choice>
        </mc:AlternateContent>
        <mc:AlternateContent xmlns:mc="http://schemas.openxmlformats.org/markup-compatibility/2006">
          <mc:Choice Requires="x14">
            <control shapeId="12840" r:id="rId80" name="Option Button 552">
              <controlPr locked="0" defaultSize="0" autoFill="0" autoLine="0" autoPict="0">
                <anchor moveWithCells="1">
                  <from>
                    <xdr:col>7</xdr:col>
                    <xdr:colOff>123825</xdr:colOff>
                    <xdr:row>45</xdr:row>
                    <xdr:rowOff>57150</xdr:rowOff>
                  </from>
                  <to>
                    <xdr:col>7</xdr:col>
                    <xdr:colOff>428625</xdr:colOff>
                    <xdr:row>45</xdr:row>
                    <xdr:rowOff>276225</xdr:rowOff>
                  </to>
                </anchor>
              </controlPr>
            </control>
          </mc:Choice>
        </mc:AlternateContent>
        <mc:AlternateContent xmlns:mc="http://schemas.openxmlformats.org/markup-compatibility/2006">
          <mc:Choice Requires="x14">
            <control shapeId="12841" r:id="rId81" name="Option Button 553">
              <controlPr locked="0" defaultSize="0" autoFill="0" autoLine="0" autoPict="0">
                <anchor moveWithCells="1">
                  <from>
                    <xdr:col>8</xdr:col>
                    <xdr:colOff>123825</xdr:colOff>
                    <xdr:row>45</xdr:row>
                    <xdr:rowOff>57150</xdr:rowOff>
                  </from>
                  <to>
                    <xdr:col>8</xdr:col>
                    <xdr:colOff>428625</xdr:colOff>
                    <xdr:row>45</xdr:row>
                    <xdr:rowOff>276225</xdr:rowOff>
                  </to>
                </anchor>
              </controlPr>
            </control>
          </mc:Choice>
        </mc:AlternateContent>
        <mc:AlternateContent xmlns:mc="http://schemas.openxmlformats.org/markup-compatibility/2006">
          <mc:Choice Requires="x14">
            <control shapeId="12842" r:id="rId82" name="Option Button 554">
              <controlPr locked="0" defaultSize="0" autoFill="0" autoLine="0" autoPict="0">
                <anchor moveWithCells="1">
                  <from>
                    <xdr:col>9</xdr:col>
                    <xdr:colOff>123825</xdr:colOff>
                    <xdr:row>45</xdr:row>
                    <xdr:rowOff>57150</xdr:rowOff>
                  </from>
                  <to>
                    <xdr:col>9</xdr:col>
                    <xdr:colOff>428625</xdr:colOff>
                    <xdr:row>45</xdr:row>
                    <xdr:rowOff>276225</xdr:rowOff>
                  </to>
                </anchor>
              </controlPr>
            </control>
          </mc:Choice>
        </mc:AlternateContent>
        <mc:AlternateContent xmlns:mc="http://schemas.openxmlformats.org/markup-compatibility/2006">
          <mc:Choice Requires="x14">
            <control shapeId="12843" r:id="rId83" name="Option Button 555">
              <controlPr locked="0" defaultSize="0" autoFill="0" autoLine="0" autoPict="0">
                <anchor moveWithCells="1">
                  <from>
                    <xdr:col>10</xdr:col>
                    <xdr:colOff>123825</xdr:colOff>
                    <xdr:row>45</xdr:row>
                    <xdr:rowOff>57150</xdr:rowOff>
                  </from>
                  <to>
                    <xdr:col>10</xdr:col>
                    <xdr:colOff>428625</xdr:colOff>
                    <xdr:row>45</xdr:row>
                    <xdr:rowOff>276225</xdr:rowOff>
                  </to>
                </anchor>
              </controlPr>
            </control>
          </mc:Choice>
        </mc:AlternateContent>
        <mc:AlternateContent xmlns:mc="http://schemas.openxmlformats.org/markup-compatibility/2006">
          <mc:Choice Requires="x14">
            <control shapeId="12844" r:id="rId84" name="Option Button 556">
              <controlPr locked="0" defaultSize="0" autoFill="0" autoLine="0" autoPict="0">
                <anchor moveWithCells="1">
                  <from>
                    <xdr:col>11</xdr:col>
                    <xdr:colOff>123825</xdr:colOff>
                    <xdr:row>45</xdr:row>
                    <xdr:rowOff>57150</xdr:rowOff>
                  </from>
                  <to>
                    <xdr:col>11</xdr:col>
                    <xdr:colOff>428625</xdr:colOff>
                    <xdr:row>45</xdr:row>
                    <xdr:rowOff>276225</xdr:rowOff>
                  </to>
                </anchor>
              </controlPr>
            </control>
          </mc:Choice>
        </mc:AlternateContent>
        <mc:AlternateContent xmlns:mc="http://schemas.openxmlformats.org/markup-compatibility/2006">
          <mc:Choice Requires="x14">
            <control shapeId="12845" r:id="rId85" name="Option Button 557">
              <controlPr locked="0" defaultSize="0" autoFill="0" autoLine="0" autoPict="0">
                <anchor moveWithCells="1">
                  <from>
                    <xdr:col>7</xdr:col>
                    <xdr:colOff>123825</xdr:colOff>
                    <xdr:row>46</xdr:row>
                    <xdr:rowOff>57150</xdr:rowOff>
                  </from>
                  <to>
                    <xdr:col>7</xdr:col>
                    <xdr:colOff>428625</xdr:colOff>
                    <xdr:row>46</xdr:row>
                    <xdr:rowOff>276225</xdr:rowOff>
                  </to>
                </anchor>
              </controlPr>
            </control>
          </mc:Choice>
        </mc:AlternateContent>
        <mc:AlternateContent xmlns:mc="http://schemas.openxmlformats.org/markup-compatibility/2006">
          <mc:Choice Requires="x14">
            <control shapeId="12846" r:id="rId86" name="Option Button 558">
              <controlPr locked="0" defaultSize="0" autoFill="0" autoLine="0" autoPict="0">
                <anchor moveWithCells="1">
                  <from>
                    <xdr:col>8</xdr:col>
                    <xdr:colOff>123825</xdr:colOff>
                    <xdr:row>46</xdr:row>
                    <xdr:rowOff>57150</xdr:rowOff>
                  </from>
                  <to>
                    <xdr:col>8</xdr:col>
                    <xdr:colOff>428625</xdr:colOff>
                    <xdr:row>46</xdr:row>
                    <xdr:rowOff>276225</xdr:rowOff>
                  </to>
                </anchor>
              </controlPr>
            </control>
          </mc:Choice>
        </mc:AlternateContent>
        <mc:AlternateContent xmlns:mc="http://schemas.openxmlformats.org/markup-compatibility/2006">
          <mc:Choice Requires="x14">
            <control shapeId="12847" r:id="rId87" name="Option Button 559">
              <controlPr locked="0" defaultSize="0" autoFill="0" autoLine="0" autoPict="0">
                <anchor moveWithCells="1">
                  <from>
                    <xdr:col>9</xdr:col>
                    <xdr:colOff>123825</xdr:colOff>
                    <xdr:row>46</xdr:row>
                    <xdr:rowOff>57150</xdr:rowOff>
                  </from>
                  <to>
                    <xdr:col>9</xdr:col>
                    <xdr:colOff>428625</xdr:colOff>
                    <xdr:row>46</xdr:row>
                    <xdr:rowOff>276225</xdr:rowOff>
                  </to>
                </anchor>
              </controlPr>
            </control>
          </mc:Choice>
        </mc:AlternateContent>
        <mc:AlternateContent xmlns:mc="http://schemas.openxmlformats.org/markup-compatibility/2006">
          <mc:Choice Requires="x14">
            <control shapeId="12848" r:id="rId88" name="Option Button 560">
              <controlPr locked="0" defaultSize="0" autoFill="0" autoLine="0" autoPict="0">
                <anchor moveWithCells="1">
                  <from>
                    <xdr:col>10</xdr:col>
                    <xdr:colOff>123825</xdr:colOff>
                    <xdr:row>46</xdr:row>
                    <xdr:rowOff>57150</xdr:rowOff>
                  </from>
                  <to>
                    <xdr:col>10</xdr:col>
                    <xdr:colOff>428625</xdr:colOff>
                    <xdr:row>46</xdr:row>
                    <xdr:rowOff>276225</xdr:rowOff>
                  </to>
                </anchor>
              </controlPr>
            </control>
          </mc:Choice>
        </mc:AlternateContent>
        <mc:AlternateContent xmlns:mc="http://schemas.openxmlformats.org/markup-compatibility/2006">
          <mc:Choice Requires="x14">
            <control shapeId="12849" r:id="rId89" name="Option Button 561">
              <controlPr locked="0" defaultSize="0" autoFill="0" autoLine="0" autoPict="0">
                <anchor moveWithCells="1">
                  <from>
                    <xdr:col>11</xdr:col>
                    <xdr:colOff>123825</xdr:colOff>
                    <xdr:row>46</xdr:row>
                    <xdr:rowOff>57150</xdr:rowOff>
                  </from>
                  <to>
                    <xdr:col>11</xdr:col>
                    <xdr:colOff>428625</xdr:colOff>
                    <xdr:row>46</xdr:row>
                    <xdr:rowOff>276225</xdr:rowOff>
                  </to>
                </anchor>
              </controlPr>
            </control>
          </mc:Choice>
        </mc:AlternateContent>
        <mc:AlternateContent xmlns:mc="http://schemas.openxmlformats.org/markup-compatibility/2006">
          <mc:Choice Requires="x14">
            <control shapeId="12850" r:id="rId90" name="Option Button 562">
              <controlPr locked="0" defaultSize="0" autoFill="0" autoLine="0" autoPict="0">
                <anchor moveWithCells="1">
                  <from>
                    <xdr:col>7</xdr:col>
                    <xdr:colOff>95250</xdr:colOff>
                    <xdr:row>38</xdr:row>
                    <xdr:rowOff>76200</xdr:rowOff>
                  </from>
                  <to>
                    <xdr:col>7</xdr:col>
                    <xdr:colOff>400050</xdr:colOff>
                    <xdr:row>38</xdr:row>
                    <xdr:rowOff>295275</xdr:rowOff>
                  </to>
                </anchor>
              </controlPr>
            </control>
          </mc:Choice>
        </mc:AlternateContent>
        <mc:AlternateContent xmlns:mc="http://schemas.openxmlformats.org/markup-compatibility/2006">
          <mc:Choice Requires="x14">
            <control shapeId="12851" r:id="rId91" name="Option Button 563">
              <controlPr locked="0" defaultSize="0" autoFill="0" autoLine="0" autoPict="0">
                <anchor moveWithCells="1">
                  <from>
                    <xdr:col>8</xdr:col>
                    <xdr:colOff>95250</xdr:colOff>
                    <xdr:row>38</xdr:row>
                    <xdr:rowOff>76200</xdr:rowOff>
                  </from>
                  <to>
                    <xdr:col>8</xdr:col>
                    <xdr:colOff>400050</xdr:colOff>
                    <xdr:row>38</xdr:row>
                    <xdr:rowOff>295275</xdr:rowOff>
                  </to>
                </anchor>
              </controlPr>
            </control>
          </mc:Choice>
        </mc:AlternateContent>
        <mc:AlternateContent xmlns:mc="http://schemas.openxmlformats.org/markup-compatibility/2006">
          <mc:Choice Requires="x14">
            <control shapeId="12852" r:id="rId92" name="Option Button 564">
              <controlPr locked="0" defaultSize="0" autoFill="0" autoLine="0" autoPict="0">
                <anchor moveWithCells="1">
                  <from>
                    <xdr:col>9</xdr:col>
                    <xdr:colOff>95250</xdr:colOff>
                    <xdr:row>38</xdr:row>
                    <xdr:rowOff>76200</xdr:rowOff>
                  </from>
                  <to>
                    <xdr:col>9</xdr:col>
                    <xdr:colOff>400050</xdr:colOff>
                    <xdr:row>38</xdr:row>
                    <xdr:rowOff>295275</xdr:rowOff>
                  </to>
                </anchor>
              </controlPr>
            </control>
          </mc:Choice>
        </mc:AlternateContent>
        <mc:AlternateContent xmlns:mc="http://schemas.openxmlformats.org/markup-compatibility/2006">
          <mc:Choice Requires="x14">
            <control shapeId="12853" r:id="rId93" name="Option Button 565">
              <controlPr locked="0" defaultSize="0" autoFill="0" autoLine="0" autoPict="0">
                <anchor moveWithCells="1">
                  <from>
                    <xdr:col>10</xdr:col>
                    <xdr:colOff>95250</xdr:colOff>
                    <xdr:row>38</xdr:row>
                    <xdr:rowOff>76200</xdr:rowOff>
                  </from>
                  <to>
                    <xdr:col>10</xdr:col>
                    <xdr:colOff>400050</xdr:colOff>
                    <xdr:row>38</xdr:row>
                    <xdr:rowOff>295275</xdr:rowOff>
                  </to>
                </anchor>
              </controlPr>
            </control>
          </mc:Choice>
        </mc:AlternateContent>
        <mc:AlternateContent xmlns:mc="http://schemas.openxmlformats.org/markup-compatibility/2006">
          <mc:Choice Requires="x14">
            <control shapeId="12854" r:id="rId94" name="Option Button 566">
              <controlPr locked="0" defaultSize="0" autoFill="0" autoLine="0" autoPict="0">
                <anchor moveWithCells="1">
                  <from>
                    <xdr:col>11</xdr:col>
                    <xdr:colOff>104775</xdr:colOff>
                    <xdr:row>38</xdr:row>
                    <xdr:rowOff>76200</xdr:rowOff>
                  </from>
                  <to>
                    <xdr:col>11</xdr:col>
                    <xdr:colOff>400050</xdr:colOff>
                    <xdr:row>38</xdr:row>
                    <xdr:rowOff>295275</xdr:rowOff>
                  </to>
                </anchor>
              </controlPr>
            </control>
          </mc:Choice>
        </mc:AlternateContent>
        <mc:AlternateContent xmlns:mc="http://schemas.openxmlformats.org/markup-compatibility/2006">
          <mc:Choice Requires="x14">
            <control shapeId="12878" r:id="rId95" name="Group Box 590">
              <controlPr defaultSize="0" autoFill="0" autoPict="0">
                <anchor moveWithCells="1">
                  <from>
                    <xdr:col>7</xdr:col>
                    <xdr:colOff>0</xdr:colOff>
                    <xdr:row>47</xdr:row>
                    <xdr:rowOff>0</xdr:rowOff>
                  </from>
                  <to>
                    <xdr:col>12</xdr:col>
                    <xdr:colOff>0</xdr:colOff>
                    <xdr:row>48</xdr:row>
                    <xdr:rowOff>0</xdr:rowOff>
                  </to>
                </anchor>
              </controlPr>
            </control>
          </mc:Choice>
        </mc:AlternateContent>
        <mc:AlternateContent xmlns:mc="http://schemas.openxmlformats.org/markup-compatibility/2006">
          <mc:Choice Requires="x14">
            <control shapeId="12935" r:id="rId96" name="Option Button 647">
              <controlPr locked="0" defaultSize="0" autoFill="0" autoLine="0" autoPict="0">
                <anchor moveWithCells="1">
                  <from>
                    <xdr:col>7</xdr:col>
                    <xdr:colOff>104775</xdr:colOff>
                    <xdr:row>47</xdr:row>
                    <xdr:rowOff>47625</xdr:rowOff>
                  </from>
                  <to>
                    <xdr:col>7</xdr:col>
                    <xdr:colOff>419100</xdr:colOff>
                    <xdr:row>47</xdr:row>
                    <xdr:rowOff>266700</xdr:rowOff>
                  </to>
                </anchor>
              </controlPr>
            </control>
          </mc:Choice>
        </mc:AlternateContent>
        <mc:AlternateContent xmlns:mc="http://schemas.openxmlformats.org/markup-compatibility/2006">
          <mc:Choice Requires="x14">
            <control shapeId="12936" r:id="rId97" name="Option Button 648">
              <controlPr locked="0" defaultSize="0" autoFill="0" autoLine="0" autoPict="0">
                <anchor moveWithCells="1">
                  <from>
                    <xdr:col>8</xdr:col>
                    <xdr:colOff>123825</xdr:colOff>
                    <xdr:row>47</xdr:row>
                    <xdr:rowOff>47625</xdr:rowOff>
                  </from>
                  <to>
                    <xdr:col>8</xdr:col>
                    <xdr:colOff>438150</xdr:colOff>
                    <xdr:row>47</xdr:row>
                    <xdr:rowOff>266700</xdr:rowOff>
                  </to>
                </anchor>
              </controlPr>
            </control>
          </mc:Choice>
        </mc:AlternateContent>
        <mc:AlternateContent xmlns:mc="http://schemas.openxmlformats.org/markup-compatibility/2006">
          <mc:Choice Requires="x14">
            <control shapeId="12937" r:id="rId98" name="Option Button 649">
              <controlPr locked="0" defaultSize="0" autoFill="0" autoLine="0" autoPict="0">
                <anchor moveWithCells="1">
                  <from>
                    <xdr:col>9</xdr:col>
                    <xdr:colOff>85725</xdr:colOff>
                    <xdr:row>47</xdr:row>
                    <xdr:rowOff>47625</xdr:rowOff>
                  </from>
                  <to>
                    <xdr:col>9</xdr:col>
                    <xdr:colOff>400050</xdr:colOff>
                    <xdr:row>47</xdr:row>
                    <xdr:rowOff>266700</xdr:rowOff>
                  </to>
                </anchor>
              </controlPr>
            </control>
          </mc:Choice>
        </mc:AlternateContent>
        <mc:AlternateContent xmlns:mc="http://schemas.openxmlformats.org/markup-compatibility/2006">
          <mc:Choice Requires="x14">
            <control shapeId="12938" r:id="rId99" name="Option Button 650">
              <controlPr locked="0" defaultSize="0" autoFill="0" autoLine="0" autoPict="0">
                <anchor moveWithCells="1">
                  <from>
                    <xdr:col>10</xdr:col>
                    <xdr:colOff>85725</xdr:colOff>
                    <xdr:row>47</xdr:row>
                    <xdr:rowOff>47625</xdr:rowOff>
                  </from>
                  <to>
                    <xdr:col>10</xdr:col>
                    <xdr:colOff>400050</xdr:colOff>
                    <xdr:row>47</xdr:row>
                    <xdr:rowOff>266700</xdr:rowOff>
                  </to>
                </anchor>
              </controlPr>
            </control>
          </mc:Choice>
        </mc:AlternateContent>
        <mc:AlternateContent xmlns:mc="http://schemas.openxmlformats.org/markup-compatibility/2006">
          <mc:Choice Requires="x14">
            <control shapeId="12939" r:id="rId100" name="Option Button 651">
              <controlPr locked="0" defaultSize="0" autoFill="0" autoLine="0" autoPict="0">
                <anchor moveWithCells="1">
                  <from>
                    <xdr:col>11</xdr:col>
                    <xdr:colOff>114300</xdr:colOff>
                    <xdr:row>47</xdr:row>
                    <xdr:rowOff>47625</xdr:rowOff>
                  </from>
                  <to>
                    <xdr:col>11</xdr:col>
                    <xdr:colOff>428625</xdr:colOff>
                    <xdr:row>47</xdr:row>
                    <xdr:rowOff>266700</xdr:rowOff>
                  </to>
                </anchor>
              </controlPr>
            </control>
          </mc:Choice>
        </mc:AlternateContent>
        <mc:AlternateContent xmlns:mc="http://schemas.openxmlformats.org/markup-compatibility/2006">
          <mc:Choice Requires="x14">
            <control shapeId="12947" r:id="rId101" name="Group Box 659">
              <controlPr defaultSize="0" autoFill="0" autoPict="0">
                <anchor moveWithCells="1">
                  <from>
                    <xdr:col>7</xdr:col>
                    <xdr:colOff>0</xdr:colOff>
                    <xdr:row>63</xdr:row>
                    <xdr:rowOff>0</xdr:rowOff>
                  </from>
                  <to>
                    <xdr:col>12</xdr:col>
                    <xdr:colOff>0</xdr:colOff>
                    <xdr:row>64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'COMPT. TÉCNICAS'!$C$3:$C$23</xm:f>
          </x14:formula1>
          <xm:sqref>B62:B64 C63:C64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AG382"/>
  <sheetViews>
    <sheetView topLeftCell="B1" zoomScale="80" zoomScaleNormal="80" zoomScaleSheetLayoutView="100" workbookViewId="0">
      <selection activeCell="C107" sqref="C107:C109"/>
    </sheetView>
  </sheetViews>
  <sheetFormatPr baseColWidth="10" defaultRowHeight="12.75" outlineLevelRow="1" x14ac:dyDescent="0.2"/>
  <cols>
    <col min="1" max="1" width="6.140625" style="386" hidden="1" customWidth="1"/>
    <col min="2" max="2" width="36.140625" style="437" customWidth="1"/>
    <col min="3" max="3" width="36.140625" style="438" customWidth="1"/>
    <col min="4" max="4" width="7.5703125" style="437" customWidth="1"/>
    <col min="5" max="5" width="7.5703125" style="436" customWidth="1"/>
    <col min="6" max="6" width="77" style="440" customWidth="1"/>
    <col min="7" max="48" width="11.42578125" style="386" customWidth="1"/>
    <col min="49" max="256" width="11.42578125" style="386"/>
    <col min="257" max="257" width="6.140625" style="386" customWidth="1"/>
    <col min="258" max="259" width="36.140625" style="386" customWidth="1"/>
    <col min="260" max="261" width="7.5703125" style="386" customWidth="1"/>
    <col min="262" max="262" width="68.85546875" style="386" customWidth="1"/>
    <col min="263" max="512" width="11.42578125" style="386"/>
    <col min="513" max="513" width="6.140625" style="386" customWidth="1"/>
    <col min="514" max="515" width="36.140625" style="386" customWidth="1"/>
    <col min="516" max="517" width="7.5703125" style="386" customWidth="1"/>
    <col min="518" max="518" width="68.85546875" style="386" customWidth="1"/>
    <col min="519" max="768" width="11.42578125" style="386"/>
    <col min="769" max="769" width="6.140625" style="386" customWidth="1"/>
    <col min="770" max="771" width="36.140625" style="386" customWidth="1"/>
    <col min="772" max="773" width="7.5703125" style="386" customWidth="1"/>
    <col min="774" max="774" width="68.85546875" style="386" customWidth="1"/>
    <col min="775" max="1024" width="11.42578125" style="386"/>
    <col min="1025" max="1025" width="6.140625" style="386" customWidth="1"/>
    <col min="1026" max="1027" width="36.140625" style="386" customWidth="1"/>
    <col min="1028" max="1029" width="7.5703125" style="386" customWidth="1"/>
    <col min="1030" max="1030" width="68.85546875" style="386" customWidth="1"/>
    <col min="1031" max="1280" width="11.42578125" style="386"/>
    <col min="1281" max="1281" width="6.140625" style="386" customWidth="1"/>
    <col min="1282" max="1283" width="36.140625" style="386" customWidth="1"/>
    <col min="1284" max="1285" width="7.5703125" style="386" customWidth="1"/>
    <col min="1286" max="1286" width="68.85546875" style="386" customWidth="1"/>
    <col min="1287" max="1536" width="11.42578125" style="386"/>
    <col min="1537" max="1537" width="6.140625" style="386" customWidth="1"/>
    <col min="1538" max="1539" width="36.140625" style="386" customWidth="1"/>
    <col min="1540" max="1541" width="7.5703125" style="386" customWidth="1"/>
    <col min="1542" max="1542" width="68.85546875" style="386" customWidth="1"/>
    <col min="1543" max="1792" width="11.42578125" style="386"/>
    <col min="1793" max="1793" width="6.140625" style="386" customWidth="1"/>
    <col min="1794" max="1795" width="36.140625" style="386" customWidth="1"/>
    <col min="1796" max="1797" width="7.5703125" style="386" customWidth="1"/>
    <col min="1798" max="1798" width="68.85546875" style="386" customWidth="1"/>
    <col min="1799" max="2048" width="11.42578125" style="386"/>
    <col min="2049" max="2049" width="6.140625" style="386" customWidth="1"/>
    <col min="2050" max="2051" width="36.140625" style="386" customWidth="1"/>
    <col min="2052" max="2053" width="7.5703125" style="386" customWidth="1"/>
    <col min="2054" max="2054" width="68.85546875" style="386" customWidth="1"/>
    <col min="2055" max="2304" width="11.42578125" style="386"/>
    <col min="2305" max="2305" width="6.140625" style="386" customWidth="1"/>
    <col min="2306" max="2307" width="36.140625" style="386" customWidth="1"/>
    <col min="2308" max="2309" width="7.5703125" style="386" customWidth="1"/>
    <col min="2310" max="2310" width="68.85546875" style="386" customWidth="1"/>
    <col min="2311" max="2560" width="11.42578125" style="386"/>
    <col min="2561" max="2561" width="6.140625" style="386" customWidth="1"/>
    <col min="2562" max="2563" width="36.140625" style="386" customWidth="1"/>
    <col min="2564" max="2565" width="7.5703125" style="386" customWidth="1"/>
    <col min="2566" max="2566" width="68.85546875" style="386" customWidth="1"/>
    <col min="2567" max="2816" width="11.42578125" style="386"/>
    <col min="2817" max="2817" width="6.140625" style="386" customWidth="1"/>
    <col min="2818" max="2819" width="36.140625" style="386" customWidth="1"/>
    <col min="2820" max="2821" width="7.5703125" style="386" customWidth="1"/>
    <col min="2822" max="2822" width="68.85546875" style="386" customWidth="1"/>
    <col min="2823" max="3072" width="11.42578125" style="386"/>
    <col min="3073" max="3073" width="6.140625" style="386" customWidth="1"/>
    <col min="3074" max="3075" width="36.140625" style="386" customWidth="1"/>
    <col min="3076" max="3077" width="7.5703125" style="386" customWidth="1"/>
    <col min="3078" max="3078" width="68.85546875" style="386" customWidth="1"/>
    <col min="3079" max="3328" width="11.42578125" style="386"/>
    <col min="3329" max="3329" width="6.140625" style="386" customWidth="1"/>
    <col min="3330" max="3331" width="36.140625" style="386" customWidth="1"/>
    <col min="3332" max="3333" width="7.5703125" style="386" customWidth="1"/>
    <col min="3334" max="3334" width="68.85546875" style="386" customWidth="1"/>
    <col min="3335" max="3584" width="11.42578125" style="386"/>
    <col min="3585" max="3585" width="6.140625" style="386" customWidth="1"/>
    <col min="3586" max="3587" width="36.140625" style="386" customWidth="1"/>
    <col min="3588" max="3589" width="7.5703125" style="386" customWidth="1"/>
    <col min="3590" max="3590" width="68.85546875" style="386" customWidth="1"/>
    <col min="3591" max="3840" width="11.42578125" style="386"/>
    <col min="3841" max="3841" width="6.140625" style="386" customWidth="1"/>
    <col min="3842" max="3843" width="36.140625" style="386" customWidth="1"/>
    <col min="3844" max="3845" width="7.5703125" style="386" customWidth="1"/>
    <col min="3846" max="3846" width="68.85546875" style="386" customWidth="1"/>
    <col min="3847" max="4096" width="11.42578125" style="386"/>
    <col min="4097" max="4097" width="6.140625" style="386" customWidth="1"/>
    <col min="4098" max="4099" width="36.140625" style="386" customWidth="1"/>
    <col min="4100" max="4101" width="7.5703125" style="386" customWidth="1"/>
    <col min="4102" max="4102" width="68.85546875" style="386" customWidth="1"/>
    <col min="4103" max="4352" width="11.42578125" style="386"/>
    <col min="4353" max="4353" width="6.140625" style="386" customWidth="1"/>
    <col min="4354" max="4355" width="36.140625" style="386" customWidth="1"/>
    <col min="4356" max="4357" width="7.5703125" style="386" customWidth="1"/>
    <col min="4358" max="4358" width="68.85546875" style="386" customWidth="1"/>
    <col min="4359" max="4608" width="11.42578125" style="386"/>
    <col min="4609" max="4609" width="6.140625" style="386" customWidth="1"/>
    <col min="4610" max="4611" width="36.140625" style="386" customWidth="1"/>
    <col min="4612" max="4613" width="7.5703125" style="386" customWidth="1"/>
    <col min="4614" max="4614" width="68.85546875" style="386" customWidth="1"/>
    <col min="4615" max="4864" width="11.42578125" style="386"/>
    <col min="4865" max="4865" width="6.140625" style="386" customWidth="1"/>
    <col min="4866" max="4867" width="36.140625" style="386" customWidth="1"/>
    <col min="4868" max="4869" width="7.5703125" style="386" customWidth="1"/>
    <col min="4870" max="4870" width="68.85546875" style="386" customWidth="1"/>
    <col min="4871" max="5120" width="11.42578125" style="386"/>
    <col min="5121" max="5121" width="6.140625" style="386" customWidth="1"/>
    <col min="5122" max="5123" width="36.140625" style="386" customWidth="1"/>
    <col min="5124" max="5125" width="7.5703125" style="386" customWidth="1"/>
    <col min="5126" max="5126" width="68.85546875" style="386" customWidth="1"/>
    <col min="5127" max="5376" width="11.42578125" style="386"/>
    <col min="5377" max="5377" width="6.140625" style="386" customWidth="1"/>
    <col min="5378" max="5379" width="36.140625" style="386" customWidth="1"/>
    <col min="5380" max="5381" width="7.5703125" style="386" customWidth="1"/>
    <col min="5382" max="5382" width="68.85546875" style="386" customWidth="1"/>
    <col min="5383" max="5632" width="11.42578125" style="386"/>
    <col min="5633" max="5633" width="6.140625" style="386" customWidth="1"/>
    <col min="5634" max="5635" width="36.140625" style="386" customWidth="1"/>
    <col min="5636" max="5637" width="7.5703125" style="386" customWidth="1"/>
    <col min="5638" max="5638" width="68.85546875" style="386" customWidth="1"/>
    <col min="5639" max="5888" width="11.42578125" style="386"/>
    <col min="5889" max="5889" width="6.140625" style="386" customWidth="1"/>
    <col min="5890" max="5891" width="36.140625" style="386" customWidth="1"/>
    <col min="5892" max="5893" width="7.5703125" style="386" customWidth="1"/>
    <col min="5894" max="5894" width="68.85546875" style="386" customWidth="1"/>
    <col min="5895" max="6144" width="11.42578125" style="386"/>
    <col min="6145" max="6145" width="6.140625" style="386" customWidth="1"/>
    <col min="6146" max="6147" width="36.140625" style="386" customWidth="1"/>
    <col min="6148" max="6149" width="7.5703125" style="386" customWidth="1"/>
    <col min="6150" max="6150" width="68.85546875" style="386" customWidth="1"/>
    <col min="6151" max="6400" width="11.42578125" style="386"/>
    <col min="6401" max="6401" width="6.140625" style="386" customWidth="1"/>
    <col min="6402" max="6403" width="36.140625" style="386" customWidth="1"/>
    <col min="6404" max="6405" width="7.5703125" style="386" customWidth="1"/>
    <col min="6406" max="6406" width="68.85546875" style="386" customWidth="1"/>
    <col min="6407" max="6656" width="11.42578125" style="386"/>
    <col min="6657" max="6657" width="6.140625" style="386" customWidth="1"/>
    <col min="6658" max="6659" width="36.140625" style="386" customWidth="1"/>
    <col min="6660" max="6661" width="7.5703125" style="386" customWidth="1"/>
    <col min="6662" max="6662" width="68.85546875" style="386" customWidth="1"/>
    <col min="6663" max="6912" width="11.42578125" style="386"/>
    <col min="6913" max="6913" width="6.140625" style="386" customWidth="1"/>
    <col min="6914" max="6915" width="36.140625" style="386" customWidth="1"/>
    <col min="6916" max="6917" width="7.5703125" style="386" customWidth="1"/>
    <col min="6918" max="6918" width="68.85546875" style="386" customWidth="1"/>
    <col min="6919" max="7168" width="11.42578125" style="386"/>
    <col min="7169" max="7169" width="6.140625" style="386" customWidth="1"/>
    <col min="7170" max="7171" width="36.140625" style="386" customWidth="1"/>
    <col min="7172" max="7173" width="7.5703125" style="386" customWidth="1"/>
    <col min="7174" max="7174" width="68.85546875" style="386" customWidth="1"/>
    <col min="7175" max="7424" width="11.42578125" style="386"/>
    <col min="7425" max="7425" width="6.140625" style="386" customWidth="1"/>
    <col min="7426" max="7427" width="36.140625" style="386" customWidth="1"/>
    <col min="7428" max="7429" width="7.5703125" style="386" customWidth="1"/>
    <col min="7430" max="7430" width="68.85546875" style="386" customWidth="1"/>
    <col min="7431" max="7680" width="11.42578125" style="386"/>
    <col min="7681" max="7681" width="6.140625" style="386" customWidth="1"/>
    <col min="7682" max="7683" width="36.140625" style="386" customWidth="1"/>
    <col min="7684" max="7685" width="7.5703125" style="386" customWidth="1"/>
    <col min="7686" max="7686" width="68.85546875" style="386" customWidth="1"/>
    <col min="7687" max="7936" width="11.42578125" style="386"/>
    <col min="7937" max="7937" width="6.140625" style="386" customWidth="1"/>
    <col min="7938" max="7939" width="36.140625" style="386" customWidth="1"/>
    <col min="7940" max="7941" width="7.5703125" style="386" customWidth="1"/>
    <col min="7942" max="7942" width="68.85546875" style="386" customWidth="1"/>
    <col min="7943" max="8192" width="11.42578125" style="386"/>
    <col min="8193" max="8193" width="6.140625" style="386" customWidth="1"/>
    <col min="8194" max="8195" width="36.140625" style="386" customWidth="1"/>
    <col min="8196" max="8197" width="7.5703125" style="386" customWidth="1"/>
    <col min="8198" max="8198" width="68.85546875" style="386" customWidth="1"/>
    <col min="8199" max="8448" width="11.42578125" style="386"/>
    <col min="8449" max="8449" width="6.140625" style="386" customWidth="1"/>
    <col min="8450" max="8451" width="36.140625" style="386" customWidth="1"/>
    <col min="8452" max="8453" width="7.5703125" style="386" customWidth="1"/>
    <col min="8454" max="8454" width="68.85546875" style="386" customWidth="1"/>
    <col min="8455" max="8704" width="11.42578125" style="386"/>
    <col min="8705" max="8705" width="6.140625" style="386" customWidth="1"/>
    <col min="8706" max="8707" width="36.140625" style="386" customWidth="1"/>
    <col min="8708" max="8709" width="7.5703125" style="386" customWidth="1"/>
    <col min="8710" max="8710" width="68.85546875" style="386" customWidth="1"/>
    <col min="8711" max="8960" width="11.42578125" style="386"/>
    <col min="8961" max="8961" width="6.140625" style="386" customWidth="1"/>
    <col min="8962" max="8963" width="36.140625" style="386" customWidth="1"/>
    <col min="8964" max="8965" width="7.5703125" style="386" customWidth="1"/>
    <col min="8966" max="8966" width="68.85546875" style="386" customWidth="1"/>
    <col min="8967" max="9216" width="11.42578125" style="386"/>
    <col min="9217" max="9217" width="6.140625" style="386" customWidth="1"/>
    <col min="9218" max="9219" width="36.140625" style="386" customWidth="1"/>
    <col min="9220" max="9221" width="7.5703125" style="386" customWidth="1"/>
    <col min="9222" max="9222" width="68.85546875" style="386" customWidth="1"/>
    <col min="9223" max="9472" width="11.42578125" style="386"/>
    <col min="9473" max="9473" width="6.140625" style="386" customWidth="1"/>
    <col min="9474" max="9475" width="36.140625" style="386" customWidth="1"/>
    <col min="9476" max="9477" width="7.5703125" style="386" customWidth="1"/>
    <col min="9478" max="9478" width="68.85546875" style="386" customWidth="1"/>
    <col min="9479" max="9728" width="11.42578125" style="386"/>
    <col min="9729" max="9729" width="6.140625" style="386" customWidth="1"/>
    <col min="9730" max="9731" width="36.140625" style="386" customWidth="1"/>
    <col min="9732" max="9733" width="7.5703125" style="386" customWidth="1"/>
    <col min="9734" max="9734" width="68.85546875" style="386" customWidth="1"/>
    <col min="9735" max="9984" width="11.42578125" style="386"/>
    <col min="9985" max="9985" width="6.140625" style="386" customWidth="1"/>
    <col min="9986" max="9987" width="36.140625" style="386" customWidth="1"/>
    <col min="9988" max="9989" width="7.5703125" style="386" customWidth="1"/>
    <col min="9990" max="9990" width="68.85546875" style="386" customWidth="1"/>
    <col min="9991" max="10240" width="11.42578125" style="386"/>
    <col min="10241" max="10241" width="6.140625" style="386" customWidth="1"/>
    <col min="10242" max="10243" width="36.140625" style="386" customWidth="1"/>
    <col min="10244" max="10245" width="7.5703125" style="386" customWidth="1"/>
    <col min="10246" max="10246" width="68.85546875" style="386" customWidth="1"/>
    <col min="10247" max="10496" width="11.42578125" style="386"/>
    <col min="10497" max="10497" width="6.140625" style="386" customWidth="1"/>
    <col min="10498" max="10499" width="36.140625" style="386" customWidth="1"/>
    <col min="10500" max="10501" width="7.5703125" style="386" customWidth="1"/>
    <col min="10502" max="10502" width="68.85546875" style="386" customWidth="1"/>
    <col min="10503" max="10752" width="11.42578125" style="386"/>
    <col min="10753" max="10753" width="6.140625" style="386" customWidth="1"/>
    <col min="10754" max="10755" width="36.140625" style="386" customWidth="1"/>
    <col min="10756" max="10757" width="7.5703125" style="386" customWidth="1"/>
    <col min="10758" max="10758" width="68.85546875" style="386" customWidth="1"/>
    <col min="10759" max="11008" width="11.42578125" style="386"/>
    <col min="11009" max="11009" width="6.140625" style="386" customWidth="1"/>
    <col min="11010" max="11011" width="36.140625" style="386" customWidth="1"/>
    <col min="11012" max="11013" width="7.5703125" style="386" customWidth="1"/>
    <col min="11014" max="11014" width="68.85546875" style="386" customWidth="1"/>
    <col min="11015" max="11264" width="11.42578125" style="386"/>
    <col min="11265" max="11265" width="6.140625" style="386" customWidth="1"/>
    <col min="11266" max="11267" width="36.140625" style="386" customWidth="1"/>
    <col min="11268" max="11269" width="7.5703125" style="386" customWidth="1"/>
    <col min="11270" max="11270" width="68.85546875" style="386" customWidth="1"/>
    <col min="11271" max="11520" width="11.42578125" style="386"/>
    <col min="11521" max="11521" width="6.140625" style="386" customWidth="1"/>
    <col min="11522" max="11523" width="36.140625" style="386" customWidth="1"/>
    <col min="11524" max="11525" width="7.5703125" style="386" customWidth="1"/>
    <col min="11526" max="11526" width="68.85546875" style="386" customWidth="1"/>
    <col min="11527" max="11776" width="11.42578125" style="386"/>
    <col min="11777" max="11777" width="6.140625" style="386" customWidth="1"/>
    <col min="11778" max="11779" width="36.140625" style="386" customWidth="1"/>
    <col min="11780" max="11781" width="7.5703125" style="386" customWidth="1"/>
    <col min="11782" max="11782" width="68.85546875" style="386" customWidth="1"/>
    <col min="11783" max="12032" width="11.42578125" style="386"/>
    <col min="12033" max="12033" width="6.140625" style="386" customWidth="1"/>
    <col min="12034" max="12035" width="36.140625" style="386" customWidth="1"/>
    <col min="12036" max="12037" width="7.5703125" style="386" customWidth="1"/>
    <col min="12038" max="12038" width="68.85546875" style="386" customWidth="1"/>
    <col min="12039" max="12288" width="11.42578125" style="386"/>
    <col min="12289" max="12289" width="6.140625" style="386" customWidth="1"/>
    <col min="12290" max="12291" width="36.140625" style="386" customWidth="1"/>
    <col min="12292" max="12293" width="7.5703125" style="386" customWidth="1"/>
    <col min="12294" max="12294" width="68.85546875" style="386" customWidth="1"/>
    <col min="12295" max="12544" width="11.42578125" style="386"/>
    <col min="12545" max="12545" width="6.140625" style="386" customWidth="1"/>
    <col min="12546" max="12547" width="36.140625" style="386" customWidth="1"/>
    <col min="12548" max="12549" width="7.5703125" style="386" customWidth="1"/>
    <col min="12550" max="12550" width="68.85546875" style="386" customWidth="1"/>
    <col min="12551" max="12800" width="11.42578125" style="386"/>
    <col min="12801" max="12801" width="6.140625" style="386" customWidth="1"/>
    <col min="12802" max="12803" width="36.140625" style="386" customWidth="1"/>
    <col min="12804" max="12805" width="7.5703125" style="386" customWidth="1"/>
    <col min="12806" max="12806" width="68.85546875" style="386" customWidth="1"/>
    <col min="12807" max="13056" width="11.42578125" style="386"/>
    <col min="13057" max="13057" width="6.140625" style="386" customWidth="1"/>
    <col min="13058" max="13059" width="36.140625" style="386" customWidth="1"/>
    <col min="13060" max="13061" width="7.5703125" style="386" customWidth="1"/>
    <col min="13062" max="13062" width="68.85546875" style="386" customWidth="1"/>
    <col min="13063" max="13312" width="11.42578125" style="386"/>
    <col min="13313" max="13313" width="6.140625" style="386" customWidth="1"/>
    <col min="13314" max="13315" width="36.140625" style="386" customWidth="1"/>
    <col min="13316" max="13317" width="7.5703125" style="386" customWidth="1"/>
    <col min="13318" max="13318" width="68.85546875" style="386" customWidth="1"/>
    <col min="13319" max="13568" width="11.42578125" style="386"/>
    <col min="13569" max="13569" width="6.140625" style="386" customWidth="1"/>
    <col min="13570" max="13571" width="36.140625" style="386" customWidth="1"/>
    <col min="13572" max="13573" width="7.5703125" style="386" customWidth="1"/>
    <col min="13574" max="13574" width="68.85546875" style="386" customWidth="1"/>
    <col min="13575" max="13824" width="11.42578125" style="386"/>
    <col min="13825" max="13825" width="6.140625" style="386" customWidth="1"/>
    <col min="13826" max="13827" width="36.140625" style="386" customWidth="1"/>
    <col min="13828" max="13829" width="7.5703125" style="386" customWidth="1"/>
    <col min="13830" max="13830" width="68.85546875" style="386" customWidth="1"/>
    <col min="13831" max="14080" width="11.42578125" style="386"/>
    <col min="14081" max="14081" width="6.140625" style="386" customWidth="1"/>
    <col min="14082" max="14083" width="36.140625" style="386" customWidth="1"/>
    <col min="14084" max="14085" width="7.5703125" style="386" customWidth="1"/>
    <col min="14086" max="14086" width="68.85546875" style="386" customWidth="1"/>
    <col min="14087" max="14336" width="11.42578125" style="386"/>
    <col min="14337" max="14337" width="6.140625" style="386" customWidth="1"/>
    <col min="14338" max="14339" width="36.140625" style="386" customWidth="1"/>
    <col min="14340" max="14341" width="7.5703125" style="386" customWidth="1"/>
    <col min="14342" max="14342" width="68.85546875" style="386" customWidth="1"/>
    <col min="14343" max="14592" width="11.42578125" style="386"/>
    <col min="14593" max="14593" width="6.140625" style="386" customWidth="1"/>
    <col min="14594" max="14595" width="36.140625" style="386" customWidth="1"/>
    <col min="14596" max="14597" width="7.5703125" style="386" customWidth="1"/>
    <col min="14598" max="14598" width="68.85546875" style="386" customWidth="1"/>
    <col min="14599" max="14848" width="11.42578125" style="386"/>
    <col min="14849" max="14849" width="6.140625" style="386" customWidth="1"/>
    <col min="14850" max="14851" width="36.140625" style="386" customWidth="1"/>
    <col min="14852" max="14853" width="7.5703125" style="386" customWidth="1"/>
    <col min="14854" max="14854" width="68.85546875" style="386" customWidth="1"/>
    <col min="14855" max="15104" width="11.42578125" style="386"/>
    <col min="15105" max="15105" width="6.140625" style="386" customWidth="1"/>
    <col min="15106" max="15107" width="36.140625" style="386" customWidth="1"/>
    <col min="15108" max="15109" width="7.5703125" style="386" customWidth="1"/>
    <col min="15110" max="15110" width="68.85546875" style="386" customWidth="1"/>
    <col min="15111" max="15360" width="11.42578125" style="386"/>
    <col min="15361" max="15361" width="6.140625" style="386" customWidth="1"/>
    <col min="15362" max="15363" width="36.140625" style="386" customWidth="1"/>
    <col min="15364" max="15365" width="7.5703125" style="386" customWidth="1"/>
    <col min="15366" max="15366" width="68.85546875" style="386" customWidth="1"/>
    <col min="15367" max="15616" width="11.42578125" style="386"/>
    <col min="15617" max="15617" width="6.140625" style="386" customWidth="1"/>
    <col min="15618" max="15619" width="36.140625" style="386" customWidth="1"/>
    <col min="15620" max="15621" width="7.5703125" style="386" customWidth="1"/>
    <col min="15622" max="15622" width="68.85546875" style="386" customWidth="1"/>
    <col min="15623" max="15872" width="11.42578125" style="386"/>
    <col min="15873" max="15873" width="6.140625" style="386" customWidth="1"/>
    <col min="15874" max="15875" width="36.140625" style="386" customWidth="1"/>
    <col min="15876" max="15877" width="7.5703125" style="386" customWidth="1"/>
    <col min="15878" max="15878" width="68.85546875" style="386" customWidth="1"/>
    <col min="15879" max="16128" width="11.42578125" style="386"/>
    <col min="16129" max="16129" width="6.140625" style="386" customWidth="1"/>
    <col min="16130" max="16131" width="36.140625" style="386" customWidth="1"/>
    <col min="16132" max="16133" width="7.5703125" style="386" customWidth="1"/>
    <col min="16134" max="16134" width="68.85546875" style="386" customWidth="1"/>
    <col min="16135" max="16384" width="11.42578125" style="386"/>
  </cols>
  <sheetData>
    <row r="1" spans="1:6" ht="28.5" customHeight="1" thickBot="1" x14ac:dyDescent="0.25">
      <c r="A1" s="936" t="s">
        <v>572</v>
      </c>
      <c r="B1" s="937"/>
      <c r="C1" s="937"/>
      <c r="D1" s="937"/>
      <c r="E1" s="937"/>
      <c r="F1" s="938"/>
    </row>
    <row r="2" spans="1:6" ht="11.25" customHeight="1" thickBot="1" x14ac:dyDescent="0.25">
      <c r="A2" s="1261"/>
      <c r="B2" s="1261"/>
      <c r="C2" s="1261"/>
      <c r="D2" s="1261"/>
      <c r="E2" s="1261"/>
      <c r="F2" s="1261"/>
    </row>
    <row r="3" spans="1:6" ht="19.5" customHeight="1" x14ac:dyDescent="0.2">
      <c r="A3" s="604" t="s">
        <v>8</v>
      </c>
      <c r="B3" s="1262"/>
      <c r="C3" s="1262"/>
      <c r="D3" s="1262"/>
      <c r="E3" s="1262"/>
      <c r="F3" s="1263"/>
    </row>
    <row r="4" spans="1:6" ht="15.75" customHeight="1" outlineLevel="1" x14ac:dyDescent="0.2">
      <c r="A4" s="387" t="s">
        <v>10</v>
      </c>
      <c r="B4" s="360" t="s">
        <v>342</v>
      </c>
      <c r="C4" s="360" t="s">
        <v>12</v>
      </c>
      <c r="D4" s="360" t="s">
        <v>10</v>
      </c>
      <c r="E4" s="360" t="s">
        <v>343</v>
      </c>
      <c r="F4" s="361" t="s">
        <v>2</v>
      </c>
    </row>
    <row r="5" spans="1:6" ht="37.5" customHeight="1" outlineLevel="1" x14ac:dyDescent="0.2">
      <c r="A5" s="1257">
        <v>1</v>
      </c>
      <c r="B5" s="1258" t="s">
        <v>344</v>
      </c>
      <c r="C5" s="1258" t="s">
        <v>345</v>
      </c>
      <c r="D5" s="523">
        <v>1</v>
      </c>
      <c r="E5" s="523" t="s">
        <v>346</v>
      </c>
      <c r="F5" s="518" t="s">
        <v>182</v>
      </c>
    </row>
    <row r="6" spans="1:6" ht="37.5" customHeight="1" outlineLevel="1" x14ac:dyDescent="0.2">
      <c r="A6" s="1257"/>
      <c r="B6" s="1259"/>
      <c r="C6" s="1259"/>
      <c r="D6" s="523">
        <v>2</v>
      </c>
      <c r="E6" s="523" t="s">
        <v>347</v>
      </c>
      <c r="F6" s="518" t="s">
        <v>134</v>
      </c>
    </row>
    <row r="7" spans="1:6" ht="37.5" customHeight="1" outlineLevel="1" x14ac:dyDescent="0.2">
      <c r="A7" s="1257"/>
      <c r="B7" s="1260"/>
      <c r="C7" s="1260"/>
      <c r="D7" s="523">
        <v>3</v>
      </c>
      <c r="E7" s="523" t="s">
        <v>348</v>
      </c>
      <c r="F7" s="518" t="s">
        <v>349</v>
      </c>
    </row>
    <row r="8" spans="1:6" ht="37.5" customHeight="1" outlineLevel="1" x14ac:dyDescent="0.2">
      <c r="A8" s="1254">
        <v>2</v>
      </c>
      <c r="B8" s="1255" t="s">
        <v>350</v>
      </c>
      <c r="C8" s="1256" t="s">
        <v>185</v>
      </c>
      <c r="D8" s="388">
        <v>4</v>
      </c>
      <c r="E8" s="526" t="s">
        <v>346</v>
      </c>
      <c r="F8" s="519" t="s">
        <v>186</v>
      </c>
    </row>
    <row r="9" spans="1:6" ht="37.5" customHeight="1" outlineLevel="1" x14ac:dyDescent="0.2">
      <c r="A9" s="1254"/>
      <c r="B9" s="1255"/>
      <c r="C9" s="1256"/>
      <c r="D9" s="388">
        <v>5</v>
      </c>
      <c r="E9" s="526" t="s">
        <v>347</v>
      </c>
      <c r="F9" s="519" t="s">
        <v>141</v>
      </c>
    </row>
    <row r="10" spans="1:6" ht="37.5" customHeight="1" outlineLevel="1" x14ac:dyDescent="0.2">
      <c r="A10" s="1254"/>
      <c r="B10" s="1255"/>
      <c r="C10" s="1256"/>
      <c r="D10" s="388">
        <v>6</v>
      </c>
      <c r="E10" s="526" t="s">
        <v>348</v>
      </c>
      <c r="F10" s="519" t="s">
        <v>351</v>
      </c>
    </row>
    <row r="11" spans="1:6" ht="37.5" customHeight="1" outlineLevel="1" x14ac:dyDescent="0.2">
      <c r="A11" s="1257">
        <v>3</v>
      </c>
      <c r="B11" s="1258" t="s">
        <v>352</v>
      </c>
      <c r="C11" s="1258" t="s">
        <v>173</v>
      </c>
      <c r="D11" s="523">
        <v>7</v>
      </c>
      <c r="E11" s="523" t="s">
        <v>346</v>
      </c>
      <c r="F11" s="518" t="s">
        <v>353</v>
      </c>
    </row>
    <row r="12" spans="1:6" ht="37.5" customHeight="1" outlineLevel="1" x14ac:dyDescent="0.2">
      <c r="A12" s="1257"/>
      <c r="B12" s="1259"/>
      <c r="C12" s="1259"/>
      <c r="D12" s="523">
        <v>8</v>
      </c>
      <c r="E12" s="523" t="s">
        <v>347</v>
      </c>
      <c r="F12" s="518" t="s">
        <v>354</v>
      </c>
    </row>
    <row r="13" spans="1:6" ht="37.5" customHeight="1" outlineLevel="1" x14ac:dyDescent="0.2">
      <c r="A13" s="1257"/>
      <c r="B13" s="1260"/>
      <c r="C13" s="1260"/>
      <c r="D13" s="523">
        <v>9</v>
      </c>
      <c r="E13" s="523" t="s">
        <v>348</v>
      </c>
      <c r="F13" s="518" t="s">
        <v>355</v>
      </c>
    </row>
    <row r="14" spans="1:6" ht="37.5" customHeight="1" outlineLevel="1" x14ac:dyDescent="0.2">
      <c r="A14" s="1254">
        <v>4</v>
      </c>
      <c r="B14" s="1255" t="s">
        <v>356</v>
      </c>
      <c r="C14" s="1256" t="s">
        <v>357</v>
      </c>
      <c r="D14" s="388">
        <v>10</v>
      </c>
      <c r="E14" s="526" t="s">
        <v>346</v>
      </c>
      <c r="F14" s="519" t="s">
        <v>358</v>
      </c>
    </row>
    <row r="15" spans="1:6" ht="37.5" customHeight="1" outlineLevel="1" x14ac:dyDescent="0.2">
      <c r="A15" s="1254"/>
      <c r="B15" s="1255"/>
      <c r="C15" s="1256"/>
      <c r="D15" s="388">
        <v>11</v>
      </c>
      <c r="E15" s="526" t="s">
        <v>347</v>
      </c>
      <c r="F15" s="519" t="s">
        <v>359</v>
      </c>
    </row>
    <row r="16" spans="1:6" ht="37.5" customHeight="1" outlineLevel="1" x14ac:dyDescent="0.2">
      <c r="A16" s="1254"/>
      <c r="B16" s="1255"/>
      <c r="C16" s="1256"/>
      <c r="D16" s="388">
        <v>12</v>
      </c>
      <c r="E16" s="526" t="s">
        <v>348</v>
      </c>
      <c r="F16" s="519" t="s">
        <v>360</v>
      </c>
    </row>
    <row r="17" spans="1:33" ht="37.5" customHeight="1" outlineLevel="1" x14ac:dyDescent="0.2">
      <c r="A17" s="1257">
        <v>5</v>
      </c>
      <c r="B17" s="1258" t="s">
        <v>361</v>
      </c>
      <c r="C17" s="1258" t="s">
        <v>362</v>
      </c>
      <c r="D17" s="523">
        <v>13</v>
      </c>
      <c r="E17" s="523" t="s">
        <v>346</v>
      </c>
      <c r="F17" s="518" t="s">
        <v>82</v>
      </c>
    </row>
    <row r="18" spans="1:33" ht="37.5" customHeight="1" outlineLevel="1" x14ac:dyDescent="0.2">
      <c r="A18" s="1257"/>
      <c r="B18" s="1259"/>
      <c r="C18" s="1259"/>
      <c r="D18" s="523">
        <v>14</v>
      </c>
      <c r="E18" s="523" t="s">
        <v>347</v>
      </c>
      <c r="F18" s="518" t="s">
        <v>83</v>
      </c>
    </row>
    <row r="19" spans="1:33" ht="37.5" customHeight="1" outlineLevel="1" x14ac:dyDescent="0.2">
      <c r="A19" s="1257"/>
      <c r="B19" s="1260"/>
      <c r="C19" s="1260"/>
      <c r="D19" s="523">
        <v>15</v>
      </c>
      <c r="E19" s="523" t="s">
        <v>348</v>
      </c>
      <c r="F19" s="518" t="s">
        <v>84</v>
      </c>
    </row>
    <row r="20" spans="1:33" ht="37.5" customHeight="1" outlineLevel="1" x14ac:dyDescent="0.2">
      <c r="A20" s="1254">
        <v>6</v>
      </c>
      <c r="B20" s="1255" t="s">
        <v>363</v>
      </c>
      <c r="C20" s="1256" t="s">
        <v>364</v>
      </c>
      <c r="D20" s="388">
        <v>16</v>
      </c>
      <c r="E20" s="526" t="s">
        <v>346</v>
      </c>
      <c r="F20" s="519" t="s">
        <v>365</v>
      </c>
    </row>
    <row r="21" spans="1:33" ht="37.5" customHeight="1" outlineLevel="1" x14ac:dyDescent="0.2">
      <c r="A21" s="1254"/>
      <c r="B21" s="1255"/>
      <c r="C21" s="1256"/>
      <c r="D21" s="388">
        <v>17</v>
      </c>
      <c r="E21" s="526" t="s">
        <v>347</v>
      </c>
      <c r="F21" s="519" t="s">
        <v>366</v>
      </c>
    </row>
    <row r="22" spans="1:33" ht="37.5" customHeight="1" outlineLevel="1" x14ac:dyDescent="0.2">
      <c r="A22" s="1254"/>
      <c r="B22" s="1255"/>
      <c r="C22" s="1256"/>
      <c r="D22" s="388">
        <v>18</v>
      </c>
      <c r="E22" s="526" t="s">
        <v>348</v>
      </c>
      <c r="F22" s="519" t="s">
        <v>367</v>
      </c>
    </row>
    <row r="23" spans="1:33" ht="50.25" customHeight="1" outlineLevel="1" x14ac:dyDescent="0.2">
      <c r="A23" s="1257">
        <v>7</v>
      </c>
      <c r="B23" s="1258" t="s">
        <v>368</v>
      </c>
      <c r="C23" s="1258" t="s">
        <v>194</v>
      </c>
      <c r="D23" s="523">
        <v>19</v>
      </c>
      <c r="E23" s="523" t="s">
        <v>346</v>
      </c>
      <c r="F23" s="518" t="s">
        <v>195</v>
      </c>
    </row>
    <row r="24" spans="1:33" ht="52.5" customHeight="1" outlineLevel="1" x14ac:dyDescent="0.2">
      <c r="A24" s="1257"/>
      <c r="B24" s="1259"/>
      <c r="C24" s="1259"/>
      <c r="D24" s="523">
        <v>20</v>
      </c>
      <c r="E24" s="523" t="s">
        <v>347</v>
      </c>
      <c r="F24" s="518" t="s">
        <v>369</v>
      </c>
      <c r="G24" s="1252"/>
      <c r="H24" s="1253"/>
      <c r="I24" s="1253"/>
      <c r="J24" s="1253"/>
      <c r="K24" s="1253"/>
      <c r="L24" s="1253"/>
      <c r="M24" s="1253"/>
      <c r="N24" s="1253"/>
      <c r="O24" s="1253"/>
      <c r="P24" s="1253"/>
      <c r="Q24" s="1253"/>
      <c r="R24" s="1253"/>
      <c r="S24" s="1253"/>
      <c r="T24" s="1253"/>
      <c r="U24" s="1253"/>
      <c r="V24" s="1253"/>
      <c r="W24" s="1253"/>
      <c r="X24" s="1253"/>
      <c r="Y24" s="1253"/>
      <c r="Z24" s="1253"/>
      <c r="AA24" s="1253"/>
      <c r="AB24" s="1253"/>
      <c r="AC24" s="1253"/>
      <c r="AD24" s="1253"/>
      <c r="AE24" s="1253"/>
      <c r="AF24" s="1253"/>
      <c r="AG24" s="1253"/>
    </row>
    <row r="25" spans="1:33" ht="37.5" customHeight="1" outlineLevel="1" x14ac:dyDescent="0.2">
      <c r="A25" s="1257"/>
      <c r="B25" s="1260"/>
      <c r="C25" s="1260"/>
      <c r="D25" s="523">
        <v>21</v>
      </c>
      <c r="E25" s="523" t="s">
        <v>348</v>
      </c>
      <c r="F25" s="518" t="s">
        <v>370</v>
      </c>
    </row>
    <row r="26" spans="1:33" ht="37.5" customHeight="1" outlineLevel="1" x14ac:dyDescent="0.2">
      <c r="A26" s="1254">
        <v>8</v>
      </c>
      <c r="B26" s="1255" t="s">
        <v>371</v>
      </c>
      <c r="C26" s="1256" t="s">
        <v>204</v>
      </c>
      <c r="D26" s="388">
        <v>22</v>
      </c>
      <c r="E26" s="526" t="s">
        <v>346</v>
      </c>
      <c r="F26" s="519" t="s">
        <v>205</v>
      </c>
    </row>
    <row r="27" spans="1:33" ht="37.5" customHeight="1" outlineLevel="1" x14ac:dyDescent="0.2">
      <c r="A27" s="1254"/>
      <c r="B27" s="1255"/>
      <c r="C27" s="1256"/>
      <c r="D27" s="388">
        <v>23</v>
      </c>
      <c r="E27" s="526" t="s">
        <v>347</v>
      </c>
      <c r="F27" s="519" t="s">
        <v>120</v>
      </c>
    </row>
    <row r="28" spans="1:33" ht="37.5" customHeight="1" outlineLevel="1" x14ac:dyDescent="0.2">
      <c r="A28" s="1254"/>
      <c r="B28" s="1255"/>
      <c r="C28" s="1256"/>
      <c r="D28" s="388">
        <v>24</v>
      </c>
      <c r="E28" s="526" t="s">
        <v>348</v>
      </c>
      <c r="F28" s="519" t="s">
        <v>372</v>
      </c>
    </row>
    <row r="29" spans="1:33" ht="37.5" customHeight="1" outlineLevel="1" x14ac:dyDescent="0.2">
      <c r="A29" s="1257">
        <v>9</v>
      </c>
      <c r="B29" s="1258" t="s">
        <v>373</v>
      </c>
      <c r="C29" s="1258" t="s">
        <v>192</v>
      </c>
      <c r="D29" s="523">
        <v>25</v>
      </c>
      <c r="E29" s="523" t="s">
        <v>346</v>
      </c>
      <c r="F29" s="518" t="s">
        <v>374</v>
      </c>
    </row>
    <row r="30" spans="1:33" ht="37.5" customHeight="1" outlineLevel="1" x14ac:dyDescent="0.2">
      <c r="A30" s="1257"/>
      <c r="B30" s="1259"/>
      <c r="C30" s="1259"/>
      <c r="D30" s="523">
        <v>26</v>
      </c>
      <c r="E30" s="523" t="s">
        <v>347</v>
      </c>
      <c r="F30" s="518" t="s">
        <v>108</v>
      </c>
    </row>
    <row r="31" spans="1:33" ht="37.5" customHeight="1" outlineLevel="1" x14ac:dyDescent="0.2">
      <c r="A31" s="1257"/>
      <c r="B31" s="1260"/>
      <c r="C31" s="1260"/>
      <c r="D31" s="523">
        <v>27</v>
      </c>
      <c r="E31" s="523" t="s">
        <v>348</v>
      </c>
      <c r="F31" s="518" t="s">
        <v>375</v>
      </c>
    </row>
    <row r="32" spans="1:33" ht="37.5" customHeight="1" outlineLevel="1" x14ac:dyDescent="0.2">
      <c r="A32" s="1254">
        <v>10</v>
      </c>
      <c r="B32" s="1255" t="s">
        <v>376</v>
      </c>
      <c r="C32" s="1256" t="s">
        <v>198</v>
      </c>
      <c r="D32" s="388">
        <v>28</v>
      </c>
      <c r="E32" s="526" t="s">
        <v>346</v>
      </c>
      <c r="F32" s="519" t="s">
        <v>199</v>
      </c>
    </row>
    <row r="33" spans="1:32" ht="37.5" customHeight="1" outlineLevel="1" x14ac:dyDescent="0.2">
      <c r="A33" s="1254"/>
      <c r="B33" s="1255"/>
      <c r="C33" s="1256"/>
      <c r="D33" s="388">
        <v>29</v>
      </c>
      <c r="E33" s="526" t="s">
        <v>347</v>
      </c>
      <c r="F33" s="519" t="s">
        <v>114</v>
      </c>
    </row>
    <row r="34" spans="1:32" ht="37.5" customHeight="1" outlineLevel="1" x14ac:dyDescent="0.2">
      <c r="A34" s="1254"/>
      <c r="B34" s="1255"/>
      <c r="C34" s="1256"/>
      <c r="D34" s="388">
        <v>30</v>
      </c>
      <c r="E34" s="526" t="s">
        <v>348</v>
      </c>
      <c r="F34" s="519" t="s">
        <v>377</v>
      </c>
    </row>
    <row r="35" spans="1:32" ht="37.5" customHeight="1" outlineLevel="1" x14ac:dyDescent="0.2">
      <c r="A35" s="1257">
        <v>11</v>
      </c>
      <c r="B35" s="1258" t="s">
        <v>378</v>
      </c>
      <c r="C35" s="1258" t="s">
        <v>217</v>
      </c>
      <c r="D35" s="523">
        <v>31</v>
      </c>
      <c r="E35" s="523" t="s">
        <v>346</v>
      </c>
      <c r="F35" s="518" t="s">
        <v>218</v>
      </c>
    </row>
    <row r="36" spans="1:32" ht="37.5" customHeight="1" outlineLevel="1" x14ac:dyDescent="0.2">
      <c r="A36" s="1257"/>
      <c r="B36" s="1259"/>
      <c r="C36" s="1259"/>
      <c r="D36" s="523">
        <v>32</v>
      </c>
      <c r="E36" s="523" t="s">
        <v>347</v>
      </c>
      <c r="F36" s="518" t="s">
        <v>132</v>
      </c>
    </row>
    <row r="37" spans="1:32" ht="37.5" customHeight="1" outlineLevel="1" x14ac:dyDescent="0.2">
      <c r="A37" s="1257"/>
      <c r="B37" s="1260"/>
      <c r="C37" s="1260"/>
      <c r="D37" s="523">
        <v>33</v>
      </c>
      <c r="E37" s="523" t="s">
        <v>348</v>
      </c>
      <c r="F37" s="518" t="s">
        <v>379</v>
      </c>
    </row>
    <row r="38" spans="1:32" ht="37.5" customHeight="1" outlineLevel="1" x14ac:dyDescent="0.2">
      <c r="A38" s="1254">
        <v>12</v>
      </c>
      <c r="B38" s="1255" t="s">
        <v>380</v>
      </c>
      <c r="C38" s="1256" t="s">
        <v>196</v>
      </c>
      <c r="D38" s="388">
        <v>34</v>
      </c>
      <c r="E38" s="526" t="s">
        <v>346</v>
      </c>
      <c r="F38" s="519" t="s">
        <v>381</v>
      </c>
    </row>
    <row r="39" spans="1:32" ht="37.5" customHeight="1" outlineLevel="1" x14ac:dyDescent="0.2">
      <c r="A39" s="1254"/>
      <c r="B39" s="1255"/>
      <c r="C39" s="1256"/>
      <c r="D39" s="388">
        <v>35</v>
      </c>
      <c r="E39" s="526" t="s">
        <v>347</v>
      </c>
      <c r="F39" s="519" t="s">
        <v>112</v>
      </c>
    </row>
    <row r="40" spans="1:32" ht="37.5" customHeight="1" outlineLevel="1" x14ac:dyDescent="0.2">
      <c r="A40" s="1254"/>
      <c r="B40" s="1255"/>
      <c r="C40" s="1256"/>
      <c r="D40" s="388">
        <v>36</v>
      </c>
      <c r="E40" s="526" t="s">
        <v>348</v>
      </c>
      <c r="F40" s="519" t="s">
        <v>382</v>
      </c>
    </row>
    <row r="41" spans="1:32" ht="37.5" customHeight="1" outlineLevel="1" x14ac:dyDescent="0.2">
      <c r="A41" s="1257">
        <v>13</v>
      </c>
      <c r="B41" s="1258" t="s">
        <v>383</v>
      </c>
      <c r="C41" s="1258" t="s">
        <v>190</v>
      </c>
      <c r="D41" s="523">
        <v>37</v>
      </c>
      <c r="E41" s="523" t="s">
        <v>346</v>
      </c>
      <c r="F41" s="518" t="s">
        <v>191</v>
      </c>
    </row>
    <row r="42" spans="1:32" ht="39" customHeight="1" outlineLevel="1" x14ac:dyDescent="0.2">
      <c r="A42" s="1257"/>
      <c r="B42" s="1259"/>
      <c r="C42" s="1259"/>
      <c r="D42" s="523">
        <v>38</v>
      </c>
      <c r="E42" s="523" t="s">
        <v>347</v>
      </c>
      <c r="F42" s="518" t="s">
        <v>106</v>
      </c>
      <c r="G42" s="1252"/>
      <c r="H42" s="1253"/>
      <c r="I42" s="1253"/>
      <c r="J42" s="1253"/>
      <c r="K42" s="1253"/>
      <c r="L42" s="1253"/>
      <c r="M42" s="1253"/>
      <c r="N42" s="1253"/>
      <c r="O42" s="1253"/>
      <c r="P42" s="1253"/>
      <c r="Q42" s="1253"/>
      <c r="R42" s="1253"/>
      <c r="S42" s="1253"/>
      <c r="T42" s="1253"/>
      <c r="U42" s="1253"/>
      <c r="V42" s="1253"/>
      <c r="W42" s="1253"/>
      <c r="X42" s="1253"/>
      <c r="Y42" s="1253"/>
      <c r="Z42" s="1253"/>
      <c r="AA42" s="1253"/>
      <c r="AB42" s="1253"/>
      <c r="AC42" s="1253"/>
      <c r="AD42" s="1253"/>
      <c r="AE42" s="1253"/>
      <c r="AF42" s="1253"/>
    </row>
    <row r="43" spans="1:32" ht="37.5" customHeight="1" outlineLevel="1" x14ac:dyDescent="0.2">
      <c r="A43" s="1257"/>
      <c r="B43" s="1260"/>
      <c r="C43" s="1260"/>
      <c r="D43" s="523">
        <v>39</v>
      </c>
      <c r="E43" s="523" t="s">
        <v>348</v>
      </c>
      <c r="F43" s="518" t="s">
        <v>384</v>
      </c>
    </row>
    <row r="44" spans="1:32" ht="37.5" customHeight="1" outlineLevel="1" x14ac:dyDescent="0.2">
      <c r="A44" s="1254">
        <v>14</v>
      </c>
      <c r="B44" s="1255" t="s">
        <v>385</v>
      </c>
      <c r="C44" s="1256" t="s">
        <v>200</v>
      </c>
      <c r="D44" s="388">
        <v>40</v>
      </c>
      <c r="E44" s="526" t="s">
        <v>346</v>
      </c>
      <c r="F44" s="519" t="s">
        <v>201</v>
      </c>
    </row>
    <row r="45" spans="1:32" ht="37.5" customHeight="1" outlineLevel="1" x14ac:dyDescent="0.2">
      <c r="A45" s="1254"/>
      <c r="B45" s="1255"/>
      <c r="C45" s="1256"/>
      <c r="D45" s="388">
        <v>41</v>
      </c>
      <c r="E45" s="526" t="s">
        <v>347</v>
      </c>
      <c r="F45" s="519" t="s">
        <v>116</v>
      </c>
    </row>
    <row r="46" spans="1:32" ht="37.5" customHeight="1" outlineLevel="1" x14ac:dyDescent="0.2">
      <c r="A46" s="1254"/>
      <c r="B46" s="1255"/>
      <c r="C46" s="1256"/>
      <c r="D46" s="388">
        <v>42</v>
      </c>
      <c r="E46" s="526" t="s">
        <v>348</v>
      </c>
      <c r="F46" s="519" t="s">
        <v>386</v>
      </c>
    </row>
    <row r="47" spans="1:32" ht="37.5" customHeight="1" outlineLevel="1" x14ac:dyDescent="0.2">
      <c r="A47" s="1257">
        <v>15</v>
      </c>
      <c r="B47" s="1258" t="s">
        <v>387</v>
      </c>
      <c r="C47" s="1258" t="s">
        <v>388</v>
      </c>
      <c r="D47" s="523">
        <v>43</v>
      </c>
      <c r="E47" s="523" t="s">
        <v>346</v>
      </c>
      <c r="F47" s="518" t="s">
        <v>389</v>
      </c>
    </row>
    <row r="48" spans="1:32" ht="37.5" customHeight="1" outlineLevel="1" x14ac:dyDescent="0.2">
      <c r="A48" s="1257"/>
      <c r="B48" s="1259"/>
      <c r="C48" s="1259"/>
      <c r="D48" s="523">
        <v>44</v>
      </c>
      <c r="E48" s="523" t="s">
        <v>347</v>
      </c>
      <c r="F48" s="518" t="s">
        <v>100</v>
      </c>
    </row>
    <row r="49" spans="1:6" ht="37.5" customHeight="1" outlineLevel="1" x14ac:dyDescent="0.2">
      <c r="A49" s="1257"/>
      <c r="B49" s="1260"/>
      <c r="C49" s="1260"/>
      <c r="D49" s="523">
        <v>45</v>
      </c>
      <c r="E49" s="523" t="s">
        <v>348</v>
      </c>
      <c r="F49" s="518" t="s">
        <v>101</v>
      </c>
    </row>
    <row r="50" spans="1:6" ht="37.5" customHeight="1" outlineLevel="1" x14ac:dyDescent="0.2">
      <c r="A50" s="1254">
        <v>16</v>
      </c>
      <c r="B50" s="1255" t="s">
        <v>390</v>
      </c>
      <c r="C50" s="1256" t="s">
        <v>391</v>
      </c>
      <c r="D50" s="388">
        <v>46</v>
      </c>
      <c r="E50" s="526" t="s">
        <v>346</v>
      </c>
      <c r="F50" s="519" t="s">
        <v>392</v>
      </c>
    </row>
    <row r="51" spans="1:6" ht="37.5" customHeight="1" outlineLevel="1" x14ac:dyDescent="0.2">
      <c r="A51" s="1254"/>
      <c r="B51" s="1255"/>
      <c r="C51" s="1256"/>
      <c r="D51" s="388">
        <v>47</v>
      </c>
      <c r="E51" s="526" t="s">
        <v>347</v>
      </c>
      <c r="F51" s="519" t="s">
        <v>393</v>
      </c>
    </row>
    <row r="52" spans="1:6" ht="37.5" customHeight="1" outlineLevel="1" x14ac:dyDescent="0.2">
      <c r="A52" s="1254"/>
      <c r="B52" s="1255"/>
      <c r="C52" s="1256"/>
      <c r="D52" s="388">
        <v>48</v>
      </c>
      <c r="E52" s="526" t="s">
        <v>348</v>
      </c>
      <c r="F52" s="519" t="s">
        <v>394</v>
      </c>
    </row>
    <row r="53" spans="1:6" ht="37.5" customHeight="1" outlineLevel="1" x14ac:dyDescent="0.2">
      <c r="A53" s="1257">
        <v>17</v>
      </c>
      <c r="B53" s="1258" t="s">
        <v>395</v>
      </c>
      <c r="C53" s="1258" t="s">
        <v>396</v>
      </c>
      <c r="D53" s="523">
        <v>49</v>
      </c>
      <c r="E53" s="523" t="s">
        <v>346</v>
      </c>
      <c r="F53" s="518" t="s">
        <v>397</v>
      </c>
    </row>
    <row r="54" spans="1:6" ht="37.5" customHeight="1" outlineLevel="1" x14ac:dyDescent="0.2">
      <c r="A54" s="1257"/>
      <c r="B54" s="1259"/>
      <c r="C54" s="1259"/>
      <c r="D54" s="523">
        <v>50</v>
      </c>
      <c r="E54" s="523" t="s">
        <v>347</v>
      </c>
      <c r="F54" s="518" t="s">
        <v>398</v>
      </c>
    </row>
    <row r="55" spans="1:6" ht="37.5" customHeight="1" outlineLevel="1" x14ac:dyDescent="0.2">
      <c r="A55" s="1257"/>
      <c r="B55" s="1260"/>
      <c r="C55" s="1260"/>
      <c r="D55" s="523">
        <v>51</v>
      </c>
      <c r="E55" s="523" t="s">
        <v>348</v>
      </c>
      <c r="F55" s="518" t="s">
        <v>399</v>
      </c>
    </row>
    <row r="56" spans="1:6" ht="37.5" customHeight="1" outlineLevel="1" x14ac:dyDescent="0.2">
      <c r="A56" s="1254">
        <v>18</v>
      </c>
      <c r="B56" s="1255" t="s">
        <v>400</v>
      </c>
      <c r="C56" s="1256" t="s">
        <v>206</v>
      </c>
      <c r="D56" s="388">
        <v>52</v>
      </c>
      <c r="E56" s="526" t="s">
        <v>346</v>
      </c>
      <c r="F56" s="519" t="s">
        <v>207</v>
      </c>
    </row>
    <row r="57" spans="1:6" ht="37.5" customHeight="1" outlineLevel="1" x14ac:dyDescent="0.2">
      <c r="A57" s="1254"/>
      <c r="B57" s="1255"/>
      <c r="C57" s="1256"/>
      <c r="D57" s="388">
        <v>53</v>
      </c>
      <c r="E57" s="526" t="s">
        <v>347</v>
      </c>
      <c r="F57" s="519" t="s">
        <v>401</v>
      </c>
    </row>
    <row r="58" spans="1:6" ht="37.5" customHeight="1" outlineLevel="1" x14ac:dyDescent="0.2">
      <c r="A58" s="1254"/>
      <c r="B58" s="1255"/>
      <c r="C58" s="1256"/>
      <c r="D58" s="388">
        <v>54</v>
      </c>
      <c r="E58" s="526" t="s">
        <v>348</v>
      </c>
      <c r="F58" s="519" t="s">
        <v>402</v>
      </c>
    </row>
    <row r="59" spans="1:6" ht="37.5" customHeight="1" outlineLevel="1" x14ac:dyDescent="0.2">
      <c r="A59" s="1257">
        <v>19</v>
      </c>
      <c r="B59" s="1258" t="s">
        <v>403</v>
      </c>
      <c r="C59" s="1258" t="s">
        <v>188</v>
      </c>
      <c r="D59" s="523">
        <v>55</v>
      </c>
      <c r="E59" s="523" t="s">
        <v>346</v>
      </c>
      <c r="F59" s="518" t="s">
        <v>404</v>
      </c>
    </row>
    <row r="60" spans="1:6" ht="37.5" customHeight="1" outlineLevel="1" x14ac:dyDescent="0.2">
      <c r="A60" s="1257"/>
      <c r="B60" s="1259"/>
      <c r="C60" s="1259"/>
      <c r="D60" s="523">
        <v>56</v>
      </c>
      <c r="E60" s="523" t="s">
        <v>347</v>
      </c>
      <c r="F60" s="518" t="s">
        <v>104</v>
      </c>
    </row>
    <row r="61" spans="1:6" ht="37.5" customHeight="1" outlineLevel="1" x14ac:dyDescent="0.2">
      <c r="A61" s="1257"/>
      <c r="B61" s="1260"/>
      <c r="C61" s="1260"/>
      <c r="D61" s="523">
        <v>57</v>
      </c>
      <c r="E61" s="523" t="s">
        <v>348</v>
      </c>
      <c r="F61" s="518" t="s">
        <v>405</v>
      </c>
    </row>
    <row r="62" spans="1:6" ht="37.5" customHeight="1" outlineLevel="1" x14ac:dyDescent="0.2">
      <c r="A62" s="1254">
        <v>20</v>
      </c>
      <c r="B62" s="1255" t="s">
        <v>406</v>
      </c>
      <c r="C62" s="1256" t="s">
        <v>407</v>
      </c>
      <c r="D62" s="388">
        <v>58</v>
      </c>
      <c r="E62" s="526" t="s">
        <v>346</v>
      </c>
      <c r="F62" s="519" t="s">
        <v>408</v>
      </c>
    </row>
    <row r="63" spans="1:6" ht="37.5" customHeight="1" outlineLevel="1" x14ac:dyDescent="0.2">
      <c r="A63" s="1254"/>
      <c r="B63" s="1255"/>
      <c r="C63" s="1256"/>
      <c r="D63" s="388">
        <v>59</v>
      </c>
      <c r="E63" s="526" t="s">
        <v>347</v>
      </c>
      <c r="F63" s="519" t="s">
        <v>409</v>
      </c>
    </row>
    <row r="64" spans="1:6" ht="37.5" customHeight="1" outlineLevel="1" x14ac:dyDescent="0.2">
      <c r="A64" s="1254"/>
      <c r="B64" s="1255"/>
      <c r="C64" s="1256"/>
      <c r="D64" s="388">
        <v>60</v>
      </c>
      <c r="E64" s="526" t="s">
        <v>348</v>
      </c>
      <c r="F64" s="519" t="s">
        <v>410</v>
      </c>
    </row>
    <row r="65" spans="1:6" ht="37.5" customHeight="1" outlineLevel="1" x14ac:dyDescent="0.2">
      <c r="A65" s="1257">
        <v>21</v>
      </c>
      <c r="B65" s="1258" t="s">
        <v>411</v>
      </c>
      <c r="C65" s="1258" t="s">
        <v>219</v>
      </c>
      <c r="D65" s="523">
        <v>61</v>
      </c>
      <c r="E65" s="523" t="s">
        <v>346</v>
      </c>
      <c r="F65" s="518" t="s">
        <v>220</v>
      </c>
    </row>
    <row r="66" spans="1:6" ht="37.5" customHeight="1" outlineLevel="1" x14ac:dyDescent="0.2">
      <c r="A66" s="1257"/>
      <c r="B66" s="1259"/>
      <c r="C66" s="1259"/>
      <c r="D66" s="523">
        <v>62</v>
      </c>
      <c r="E66" s="523" t="s">
        <v>347</v>
      </c>
      <c r="F66" s="518" t="s">
        <v>138</v>
      </c>
    </row>
    <row r="67" spans="1:6" ht="37.5" customHeight="1" outlineLevel="1" x14ac:dyDescent="0.2">
      <c r="A67" s="1257"/>
      <c r="B67" s="1260"/>
      <c r="C67" s="1260"/>
      <c r="D67" s="523">
        <v>63</v>
      </c>
      <c r="E67" s="523" t="s">
        <v>348</v>
      </c>
      <c r="F67" s="518" t="s">
        <v>412</v>
      </c>
    </row>
    <row r="68" spans="1:6" ht="37.5" customHeight="1" outlineLevel="1" x14ac:dyDescent="0.2">
      <c r="A68" s="1254">
        <v>22</v>
      </c>
      <c r="B68" s="1255" t="s">
        <v>413</v>
      </c>
      <c r="C68" s="1256" t="s">
        <v>414</v>
      </c>
      <c r="D68" s="388">
        <v>64</v>
      </c>
      <c r="E68" s="526" t="s">
        <v>346</v>
      </c>
      <c r="F68" s="519" t="s">
        <v>415</v>
      </c>
    </row>
    <row r="69" spans="1:6" ht="37.5" customHeight="1" outlineLevel="1" x14ac:dyDescent="0.2">
      <c r="A69" s="1254"/>
      <c r="B69" s="1255"/>
      <c r="C69" s="1256"/>
      <c r="D69" s="388">
        <v>65</v>
      </c>
      <c r="E69" s="526" t="s">
        <v>347</v>
      </c>
      <c r="F69" s="519" t="s">
        <v>416</v>
      </c>
    </row>
    <row r="70" spans="1:6" ht="37.5" customHeight="1" outlineLevel="1" x14ac:dyDescent="0.2">
      <c r="A70" s="1254"/>
      <c r="B70" s="1255"/>
      <c r="C70" s="1256"/>
      <c r="D70" s="388">
        <v>66</v>
      </c>
      <c r="E70" s="526" t="s">
        <v>348</v>
      </c>
      <c r="F70" s="519" t="s">
        <v>417</v>
      </c>
    </row>
    <row r="71" spans="1:6" ht="37.5" customHeight="1" outlineLevel="1" x14ac:dyDescent="0.2">
      <c r="A71" s="1257">
        <v>23</v>
      </c>
      <c r="B71" s="1258" t="s">
        <v>418</v>
      </c>
      <c r="C71" s="1258" t="s">
        <v>419</v>
      </c>
      <c r="D71" s="523">
        <v>67</v>
      </c>
      <c r="E71" s="523" t="s">
        <v>346</v>
      </c>
      <c r="F71" s="518" t="s">
        <v>420</v>
      </c>
    </row>
    <row r="72" spans="1:6" ht="37.5" customHeight="1" outlineLevel="1" x14ac:dyDescent="0.2">
      <c r="A72" s="1257"/>
      <c r="B72" s="1259"/>
      <c r="C72" s="1259"/>
      <c r="D72" s="523">
        <v>68</v>
      </c>
      <c r="E72" s="523" t="s">
        <v>347</v>
      </c>
      <c r="F72" s="518" t="s">
        <v>421</v>
      </c>
    </row>
    <row r="73" spans="1:6" ht="37.5" customHeight="1" outlineLevel="1" x14ac:dyDescent="0.2">
      <c r="A73" s="1257"/>
      <c r="B73" s="1260"/>
      <c r="C73" s="1260"/>
      <c r="D73" s="523">
        <v>69</v>
      </c>
      <c r="E73" s="523" t="s">
        <v>348</v>
      </c>
      <c r="F73" s="518" t="s">
        <v>422</v>
      </c>
    </row>
    <row r="74" spans="1:6" ht="37.5" customHeight="1" outlineLevel="1" x14ac:dyDescent="0.2">
      <c r="A74" s="1254">
        <v>24</v>
      </c>
      <c r="B74" s="1255" t="s">
        <v>423</v>
      </c>
      <c r="C74" s="1256" t="s">
        <v>208</v>
      </c>
      <c r="D74" s="388">
        <v>70</v>
      </c>
      <c r="E74" s="526" t="s">
        <v>346</v>
      </c>
      <c r="F74" s="519" t="s">
        <v>209</v>
      </c>
    </row>
    <row r="75" spans="1:6" ht="37.5" customHeight="1" outlineLevel="1" x14ac:dyDescent="0.2">
      <c r="A75" s="1254"/>
      <c r="B75" s="1255"/>
      <c r="C75" s="1256"/>
      <c r="D75" s="388">
        <v>71</v>
      </c>
      <c r="E75" s="526" t="s">
        <v>347</v>
      </c>
      <c r="F75" s="519" t="s">
        <v>124</v>
      </c>
    </row>
    <row r="76" spans="1:6" ht="37.5" customHeight="1" outlineLevel="1" x14ac:dyDescent="0.2">
      <c r="A76" s="1254"/>
      <c r="B76" s="1255"/>
      <c r="C76" s="1256"/>
      <c r="D76" s="388">
        <v>72</v>
      </c>
      <c r="E76" s="526" t="s">
        <v>348</v>
      </c>
      <c r="F76" s="519" t="s">
        <v>424</v>
      </c>
    </row>
    <row r="77" spans="1:6" ht="37.5" customHeight="1" outlineLevel="1" x14ac:dyDescent="0.2">
      <c r="A77" s="1257">
        <v>25</v>
      </c>
      <c r="B77" s="1258" t="s">
        <v>425</v>
      </c>
      <c r="C77" s="1258" t="s">
        <v>221</v>
      </c>
      <c r="D77" s="523">
        <v>73</v>
      </c>
      <c r="E77" s="523" t="s">
        <v>346</v>
      </c>
      <c r="F77" s="518" t="s">
        <v>426</v>
      </c>
    </row>
    <row r="78" spans="1:6" ht="37.5" customHeight="1" outlineLevel="1" x14ac:dyDescent="0.2">
      <c r="A78" s="1257"/>
      <c r="B78" s="1259"/>
      <c r="C78" s="1259"/>
      <c r="D78" s="523">
        <v>74</v>
      </c>
      <c r="E78" s="523" t="s">
        <v>347</v>
      </c>
      <c r="F78" s="518" t="s">
        <v>136</v>
      </c>
    </row>
    <row r="79" spans="1:6" ht="37.5" customHeight="1" outlineLevel="1" x14ac:dyDescent="0.2">
      <c r="A79" s="1257"/>
      <c r="B79" s="1260"/>
      <c r="C79" s="1260"/>
      <c r="D79" s="523">
        <v>75</v>
      </c>
      <c r="E79" s="523" t="s">
        <v>348</v>
      </c>
      <c r="F79" s="518" t="s">
        <v>427</v>
      </c>
    </row>
    <row r="80" spans="1:6" ht="37.5" customHeight="1" outlineLevel="1" x14ac:dyDescent="0.2">
      <c r="A80" s="1254">
        <v>26</v>
      </c>
      <c r="B80" s="1255" t="s">
        <v>428</v>
      </c>
      <c r="C80" s="1256" t="s">
        <v>429</v>
      </c>
      <c r="D80" s="388">
        <v>76</v>
      </c>
      <c r="E80" s="526" t="s">
        <v>346</v>
      </c>
      <c r="F80" s="519" t="s">
        <v>430</v>
      </c>
    </row>
    <row r="81" spans="1:6" ht="37.5" customHeight="1" outlineLevel="1" x14ac:dyDescent="0.2">
      <c r="A81" s="1254"/>
      <c r="B81" s="1255"/>
      <c r="C81" s="1256"/>
      <c r="D81" s="388">
        <v>77</v>
      </c>
      <c r="E81" s="526" t="s">
        <v>347</v>
      </c>
      <c r="F81" s="519" t="s">
        <v>431</v>
      </c>
    </row>
    <row r="82" spans="1:6" ht="37.5" customHeight="1" outlineLevel="1" x14ac:dyDescent="0.2">
      <c r="A82" s="1254"/>
      <c r="B82" s="1255"/>
      <c r="C82" s="1256"/>
      <c r="D82" s="388">
        <v>78</v>
      </c>
      <c r="E82" s="526" t="s">
        <v>348</v>
      </c>
      <c r="F82" s="519" t="s">
        <v>432</v>
      </c>
    </row>
    <row r="83" spans="1:6" ht="37.5" customHeight="1" outlineLevel="1" x14ac:dyDescent="0.2">
      <c r="A83" s="1257">
        <v>27</v>
      </c>
      <c r="B83" s="1258" t="s">
        <v>433</v>
      </c>
      <c r="C83" s="1258" t="s">
        <v>434</v>
      </c>
      <c r="D83" s="523">
        <v>79</v>
      </c>
      <c r="E83" s="523" t="s">
        <v>346</v>
      </c>
      <c r="F83" s="518" t="s">
        <v>435</v>
      </c>
    </row>
    <row r="84" spans="1:6" ht="37.5" customHeight="1" outlineLevel="1" x14ac:dyDescent="0.2">
      <c r="A84" s="1257"/>
      <c r="B84" s="1259"/>
      <c r="C84" s="1259"/>
      <c r="D84" s="523">
        <v>80</v>
      </c>
      <c r="E84" s="523" t="s">
        <v>347</v>
      </c>
      <c r="F84" s="518" t="s">
        <v>436</v>
      </c>
    </row>
    <row r="85" spans="1:6" ht="37.5" customHeight="1" outlineLevel="1" x14ac:dyDescent="0.2">
      <c r="A85" s="1257"/>
      <c r="B85" s="1260"/>
      <c r="C85" s="1260"/>
      <c r="D85" s="523">
        <v>81</v>
      </c>
      <c r="E85" s="523" t="s">
        <v>348</v>
      </c>
      <c r="F85" s="518" t="s">
        <v>437</v>
      </c>
    </row>
    <row r="86" spans="1:6" ht="37.5" customHeight="1" outlineLevel="1" x14ac:dyDescent="0.2">
      <c r="A86" s="1254">
        <v>28</v>
      </c>
      <c r="B86" s="1255" t="s">
        <v>438</v>
      </c>
      <c r="C86" s="1256" t="s">
        <v>439</v>
      </c>
      <c r="D86" s="388">
        <v>82</v>
      </c>
      <c r="E86" s="526" t="s">
        <v>346</v>
      </c>
      <c r="F86" s="519" t="s">
        <v>440</v>
      </c>
    </row>
    <row r="87" spans="1:6" ht="37.5" customHeight="1" outlineLevel="1" x14ac:dyDescent="0.2">
      <c r="A87" s="1254"/>
      <c r="B87" s="1255"/>
      <c r="C87" s="1256"/>
      <c r="D87" s="388">
        <v>83</v>
      </c>
      <c r="E87" s="526" t="s">
        <v>347</v>
      </c>
      <c r="F87" s="519" t="s">
        <v>441</v>
      </c>
    </row>
    <row r="88" spans="1:6" ht="37.5" customHeight="1" outlineLevel="1" x14ac:dyDescent="0.2">
      <c r="A88" s="1254"/>
      <c r="B88" s="1255"/>
      <c r="C88" s="1256"/>
      <c r="D88" s="388">
        <v>84</v>
      </c>
      <c r="E88" s="526" t="s">
        <v>348</v>
      </c>
      <c r="F88" s="519" t="s">
        <v>442</v>
      </c>
    </row>
    <row r="89" spans="1:6" ht="37.5" customHeight="1" outlineLevel="1" x14ac:dyDescent="0.2">
      <c r="A89" s="1257">
        <v>29</v>
      </c>
      <c r="B89" s="1258" t="s">
        <v>443</v>
      </c>
      <c r="C89" s="1258" t="s">
        <v>213</v>
      </c>
      <c r="D89" s="523">
        <v>85</v>
      </c>
      <c r="E89" s="523" t="s">
        <v>346</v>
      </c>
      <c r="F89" s="518" t="s">
        <v>214</v>
      </c>
    </row>
    <row r="90" spans="1:6" ht="37.5" customHeight="1" outlineLevel="1" x14ac:dyDescent="0.2">
      <c r="A90" s="1257"/>
      <c r="B90" s="1259"/>
      <c r="C90" s="1259"/>
      <c r="D90" s="523">
        <v>86</v>
      </c>
      <c r="E90" s="523" t="s">
        <v>347</v>
      </c>
      <c r="F90" s="518" t="s">
        <v>444</v>
      </c>
    </row>
    <row r="91" spans="1:6" ht="37.5" customHeight="1" outlineLevel="1" x14ac:dyDescent="0.2">
      <c r="A91" s="1257"/>
      <c r="B91" s="1260"/>
      <c r="C91" s="1260"/>
      <c r="D91" s="523">
        <v>87</v>
      </c>
      <c r="E91" s="523" t="s">
        <v>348</v>
      </c>
      <c r="F91" s="518" t="s">
        <v>445</v>
      </c>
    </row>
    <row r="92" spans="1:6" ht="37.5" customHeight="1" outlineLevel="1" x14ac:dyDescent="0.2">
      <c r="A92" s="1254">
        <v>30</v>
      </c>
      <c r="B92" s="1255" t="s">
        <v>446</v>
      </c>
      <c r="C92" s="1256" t="s">
        <v>447</v>
      </c>
      <c r="D92" s="388">
        <v>88</v>
      </c>
      <c r="E92" s="526" t="s">
        <v>346</v>
      </c>
      <c r="F92" s="519" t="s">
        <v>448</v>
      </c>
    </row>
    <row r="93" spans="1:6" ht="37.5" customHeight="1" outlineLevel="1" x14ac:dyDescent="0.2">
      <c r="A93" s="1254"/>
      <c r="B93" s="1255"/>
      <c r="C93" s="1256"/>
      <c r="D93" s="388">
        <v>89</v>
      </c>
      <c r="E93" s="526" t="s">
        <v>347</v>
      </c>
      <c r="F93" s="519" t="s">
        <v>449</v>
      </c>
    </row>
    <row r="94" spans="1:6" ht="37.5" customHeight="1" outlineLevel="1" x14ac:dyDescent="0.2">
      <c r="A94" s="1254"/>
      <c r="B94" s="1255"/>
      <c r="C94" s="1256"/>
      <c r="D94" s="388">
        <v>90</v>
      </c>
      <c r="E94" s="526" t="s">
        <v>348</v>
      </c>
      <c r="F94" s="519" t="s">
        <v>450</v>
      </c>
    </row>
    <row r="95" spans="1:6" ht="37.5" customHeight="1" outlineLevel="1" x14ac:dyDescent="0.2">
      <c r="A95" s="1257">
        <v>31</v>
      </c>
      <c r="B95" s="1258" t="s">
        <v>451</v>
      </c>
      <c r="C95" s="1258" t="s">
        <v>452</v>
      </c>
      <c r="D95" s="523">
        <v>91</v>
      </c>
      <c r="E95" s="523" t="s">
        <v>346</v>
      </c>
      <c r="F95" s="518" t="s">
        <v>453</v>
      </c>
    </row>
    <row r="96" spans="1:6" ht="37.5" customHeight="1" outlineLevel="1" x14ac:dyDescent="0.2">
      <c r="A96" s="1257"/>
      <c r="B96" s="1259"/>
      <c r="C96" s="1259"/>
      <c r="D96" s="523">
        <v>92</v>
      </c>
      <c r="E96" s="523" t="s">
        <v>347</v>
      </c>
      <c r="F96" s="518" t="s">
        <v>454</v>
      </c>
    </row>
    <row r="97" spans="1:6" ht="37.5" customHeight="1" outlineLevel="1" x14ac:dyDescent="0.2">
      <c r="A97" s="1257"/>
      <c r="B97" s="1260"/>
      <c r="C97" s="1260"/>
      <c r="D97" s="523">
        <v>93</v>
      </c>
      <c r="E97" s="523" t="s">
        <v>348</v>
      </c>
      <c r="F97" s="518" t="s">
        <v>455</v>
      </c>
    </row>
    <row r="98" spans="1:6" ht="37.5" customHeight="1" outlineLevel="1" x14ac:dyDescent="0.2">
      <c r="A98" s="1254">
        <v>32</v>
      </c>
      <c r="B98" s="1255" t="s">
        <v>456</v>
      </c>
      <c r="C98" s="1256" t="s">
        <v>457</v>
      </c>
      <c r="D98" s="388">
        <v>94</v>
      </c>
      <c r="E98" s="526" t="s">
        <v>346</v>
      </c>
      <c r="F98" s="519" t="s">
        <v>458</v>
      </c>
    </row>
    <row r="99" spans="1:6" ht="37.5" customHeight="1" outlineLevel="1" x14ac:dyDescent="0.2">
      <c r="A99" s="1254"/>
      <c r="B99" s="1255"/>
      <c r="C99" s="1256"/>
      <c r="D99" s="388">
        <v>95</v>
      </c>
      <c r="E99" s="526" t="s">
        <v>347</v>
      </c>
      <c r="F99" s="519" t="s">
        <v>459</v>
      </c>
    </row>
    <row r="100" spans="1:6" ht="37.5" customHeight="1" outlineLevel="1" x14ac:dyDescent="0.2">
      <c r="A100" s="1254"/>
      <c r="B100" s="1255"/>
      <c r="C100" s="1256"/>
      <c r="D100" s="388">
        <v>96</v>
      </c>
      <c r="E100" s="526" t="s">
        <v>348</v>
      </c>
      <c r="F100" s="519" t="s">
        <v>460</v>
      </c>
    </row>
    <row r="101" spans="1:6" ht="37.5" customHeight="1" outlineLevel="1" x14ac:dyDescent="0.2">
      <c r="A101" s="1257">
        <v>33</v>
      </c>
      <c r="B101" s="1258" t="s">
        <v>461</v>
      </c>
      <c r="C101" s="1258" t="s">
        <v>462</v>
      </c>
      <c r="D101" s="523">
        <v>97</v>
      </c>
      <c r="E101" s="523" t="s">
        <v>346</v>
      </c>
      <c r="F101" s="518" t="s">
        <v>463</v>
      </c>
    </row>
    <row r="102" spans="1:6" ht="37.5" customHeight="1" outlineLevel="1" x14ac:dyDescent="0.2">
      <c r="A102" s="1257"/>
      <c r="B102" s="1259"/>
      <c r="C102" s="1259"/>
      <c r="D102" s="523">
        <v>98</v>
      </c>
      <c r="E102" s="523" t="s">
        <v>347</v>
      </c>
      <c r="F102" s="518" t="s">
        <v>464</v>
      </c>
    </row>
    <row r="103" spans="1:6" ht="37.5" customHeight="1" outlineLevel="1" x14ac:dyDescent="0.2">
      <c r="A103" s="1257"/>
      <c r="B103" s="1260"/>
      <c r="C103" s="1260"/>
      <c r="D103" s="523">
        <v>99</v>
      </c>
      <c r="E103" s="523" t="s">
        <v>348</v>
      </c>
      <c r="F103" s="518" t="s">
        <v>465</v>
      </c>
    </row>
    <row r="104" spans="1:6" ht="37.5" customHeight="1" outlineLevel="1" x14ac:dyDescent="0.2">
      <c r="A104" s="1254">
        <v>34</v>
      </c>
      <c r="B104" s="1255" t="s">
        <v>466</v>
      </c>
      <c r="C104" s="1256" t="s">
        <v>467</v>
      </c>
      <c r="D104" s="388">
        <v>100</v>
      </c>
      <c r="E104" s="526" t="s">
        <v>346</v>
      </c>
      <c r="F104" s="519" t="s">
        <v>216</v>
      </c>
    </row>
    <row r="105" spans="1:6" ht="37.5" customHeight="1" outlineLevel="1" x14ac:dyDescent="0.2">
      <c r="A105" s="1254"/>
      <c r="B105" s="1255"/>
      <c r="C105" s="1256"/>
      <c r="D105" s="388">
        <v>101</v>
      </c>
      <c r="E105" s="526" t="s">
        <v>347</v>
      </c>
      <c r="F105" s="519" t="s">
        <v>468</v>
      </c>
    </row>
    <row r="106" spans="1:6" ht="37.5" customHeight="1" outlineLevel="1" thickBot="1" x14ac:dyDescent="0.25">
      <c r="A106" s="1264"/>
      <c r="B106" s="1265"/>
      <c r="C106" s="1266"/>
      <c r="D106" s="389">
        <v>102</v>
      </c>
      <c r="E106" s="527" t="s">
        <v>348</v>
      </c>
      <c r="F106" s="520" t="s">
        <v>469</v>
      </c>
    </row>
    <row r="107" spans="1:6" ht="37.5" customHeight="1" outlineLevel="1" x14ac:dyDescent="0.2">
      <c r="A107" s="1270">
        <v>8</v>
      </c>
      <c r="B107" s="1272"/>
      <c r="C107" s="1272"/>
      <c r="D107" s="530">
        <v>103</v>
      </c>
      <c r="E107" s="531" t="s">
        <v>346</v>
      </c>
      <c r="F107" s="532"/>
    </row>
    <row r="108" spans="1:6" ht="37.5" customHeight="1" outlineLevel="1" x14ac:dyDescent="0.2">
      <c r="A108" s="1270"/>
      <c r="B108" s="1272"/>
      <c r="C108" s="1272"/>
      <c r="D108" s="530">
        <v>104</v>
      </c>
      <c r="E108" s="531" t="s">
        <v>347</v>
      </c>
      <c r="F108" s="532"/>
    </row>
    <row r="109" spans="1:6" ht="37.5" customHeight="1" outlineLevel="1" thickBot="1" x14ac:dyDescent="0.25">
      <c r="A109" s="1271"/>
      <c r="B109" s="1272"/>
      <c r="C109" s="1272"/>
      <c r="D109" s="530">
        <v>105</v>
      </c>
      <c r="E109" s="531" t="s">
        <v>348</v>
      </c>
      <c r="F109" s="532"/>
    </row>
    <row r="110" spans="1:6" ht="37.5" customHeight="1" outlineLevel="1" x14ac:dyDescent="0.2">
      <c r="A110" s="1270">
        <v>8</v>
      </c>
      <c r="B110" s="1272"/>
      <c r="C110" s="1272"/>
      <c r="D110" s="530">
        <v>106</v>
      </c>
      <c r="E110" s="531" t="s">
        <v>346</v>
      </c>
      <c r="F110" s="532"/>
    </row>
    <row r="111" spans="1:6" ht="37.5" customHeight="1" outlineLevel="1" x14ac:dyDescent="0.2">
      <c r="A111" s="1270"/>
      <c r="B111" s="1272"/>
      <c r="C111" s="1272"/>
      <c r="D111" s="530">
        <v>107</v>
      </c>
      <c r="E111" s="531" t="s">
        <v>347</v>
      </c>
      <c r="F111" s="532"/>
    </row>
    <row r="112" spans="1:6" ht="37.5" customHeight="1" outlineLevel="1" thickBot="1" x14ac:dyDescent="0.25">
      <c r="A112" s="1271"/>
      <c r="B112" s="1272"/>
      <c r="C112" s="1272"/>
      <c r="D112" s="530">
        <v>108</v>
      </c>
      <c r="E112" s="531" t="s">
        <v>348</v>
      </c>
      <c r="F112" s="532"/>
    </row>
    <row r="113" spans="1:6" ht="37.5" customHeight="1" outlineLevel="1" x14ac:dyDescent="0.2">
      <c r="A113" s="1270">
        <v>8</v>
      </c>
      <c r="B113" s="1272"/>
      <c r="C113" s="1272"/>
      <c r="D113" s="530">
        <v>109</v>
      </c>
      <c r="E113" s="531" t="s">
        <v>346</v>
      </c>
      <c r="F113" s="532"/>
    </row>
    <row r="114" spans="1:6" ht="37.5" customHeight="1" outlineLevel="1" x14ac:dyDescent="0.2">
      <c r="A114" s="1270"/>
      <c r="B114" s="1272"/>
      <c r="C114" s="1272"/>
      <c r="D114" s="530">
        <v>110</v>
      </c>
      <c r="E114" s="531" t="s">
        <v>347</v>
      </c>
      <c r="F114" s="532"/>
    </row>
    <row r="115" spans="1:6" ht="37.5" customHeight="1" outlineLevel="1" thickBot="1" x14ac:dyDescent="0.25">
      <c r="A115" s="1271"/>
      <c r="B115" s="1272"/>
      <c r="C115" s="1272"/>
      <c r="D115" s="530">
        <v>111</v>
      </c>
      <c r="E115" s="531" t="s">
        <v>348</v>
      </c>
      <c r="F115" s="532"/>
    </row>
    <row r="116" spans="1:6" ht="20.100000000000001" customHeight="1" thickBot="1" x14ac:dyDescent="0.25">
      <c r="A116" s="1261"/>
      <c r="B116" s="1261"/>
      <c r="C116" s="1261"/>
      <c r="D116" s="1261"/>
      <c r="E116" s="1261"/>
      <c r="F116" s="1261"/>
    </row>
    <row r="117" spans="1:6" ht="19.5" customHeight="1" x14ac:dyDescent="0.2">
      <c r="A117" s="604" t="s">
        <v>9</v>
      </c>
      <c r="B117" s="1262"/>
      <c r="C117" s="1262"/>
      <c r="D117" s="1262"/>
      <c r="E117" s="1262"/>
      <c r="F117" s="1263"/>
    </row>
    <row r="118" spans="1:6" ht="24.75" customHeight="1" outlineLevel="1" x14ac:dyDescent="0.2">
      <c r="A118" s="387" t="s">
        <v>10</v>
      </c>
      <c r="B118" s="360" t="s">
        <v>342</v>
      </c>
      <c r="C118" s="360" t="s">
        <v>12</v>
      </c>
      <c r="D118" s="360" t="s">
        <v>10</v>
      </c>
      <c r="E118" s="360" t="s">
        <v>343</v>
      </c>
      <c r="F118" s="361" t="s">
        <v>2</v>
      </c>
    </row>
    <row r="119" spans="1:6" ht="37.5" customHeight="1" outlineLevel="1" x14ac:dyDescent="0.2">
      <c r="A119" s="1267">
        <v>1</v>
      </c>
      <c r="B119" s="1268" t="s">
        <v>470</v>
      </c>
      <c r="C119" s="1269" t="s">
        <v>471</v>
      </c>
      <c r="D119" s="390">
        <v>1</v>
      </c>
      <c r="E119" s="525" t="s">
        <v>346</v>
      </c>
      <c r="F119" s="521" t="s">
        <v>472</v>
      </c>
    </row>
    <row r="120" spans="1:6" ht="37.5" customHeight="1" outlineLevel="1" x14ac:dyDescent="0.2">
      <c r="A120" s="1267"/>
      <c r="B120" s="1268"/>
      <c r="C120" s="1269"/>
      <c r="D120" s="390">
        <v>2</v>
      </c>
      <c r="E120" s="525" t="s">
        <v>347</v>
      </c>
      <c r="F120" s="521" t="s">
        <v>473</v>
      </c>
    </row>
    <row r="121" spans="1:6" ht="37.5" customHeight="1" outlineLevel="1" x14ac:dyDescent="0.2">
      <c r="A121" s="1267"/>
      <c r="B121" s="1268"/>
      <c r="C121" s="1269"/>
      <c r="D121" s="390">
        <v>3</v>
      </c>
      <c r="E121" s="525" t="s">
        <v>348</v>
      </c>
      <c r="F121" s="521" t="s">
        <v>474</v>
      </c>
    </row>
    <row r="122" spans="1:6" ht="37.5" customHeight="1" outlineLevel="1" x14ac:dyDescent="0.2">
      <c r="A122" s="1270">
        <v>2</v>
      </c>
      <c r="B122" s="1258" t="s">
        <v>475</v>
      </c>
      <c r="C122" s="1258" t="s">
        <v>476</v>
      </c>
      <c r="D122" s="523">
        <v>4</v>
      </c>
      <c r="E122" s="523" t="s">
        <v>346</v>
      </c>
      <c r="F122" s="518" t="s">
        <v>477</v>
      </c>
    </row>
    <row r="123" spans="1:6" ht="37.5" customHeight="1" outlineLevel="1" x14ac:dyDescent="0.2">
      <c r="A123" s="1270"/>
      <c r="B123" s="1259"/>
      <c r="C123" s="1259"/>
      <c r="D123" s="523">
        <v>5</v>
      </c>
      <c r="E123" s="523" t="s">
        <v>347</v>
      </c>
      <c r="F123" s="518" t="s">
        <v>478</v>
      </c>
    </row>
    <row r="124" spans="1:6" ht="37.5" customHeight="1" outlineLevel="1" x14ac:dyDescent="0.2">
      <c r="A124" s="1270"/>
      <c r="B124" s="1260"/>
      <c r="C124" s="1260"/>
      <c r="D124" s="523">
        <v>6</v>
      </c>
      <c r="E124" s="523" t="s">
        <v>348</v>
      </c>
      <c r="F124" s="518" t="s">
        <v>479</v>
      </c>
    </row>
    <row r="125" spans="1:6" ht="37.5" customHeight="1" outlineLevel="1" x14ac:dyDescent="0.2">
      <c r="A125" s="1267">
        <v>3</v>
      </c>
      <c r="B125" s="1268" t="s">
        <v>480</v>
      </c>
      <c r="C125" s="1269" t="s">
        <v>481</v>
      </c>
      <c r="D125" s="390">
        <v>7</v>
      </c>
      <c r="E125" s="525" t="s">
        <v>346</v>
      </c>
      <c r="F125" s="521" t="s">
        <v>482</v>
      </c>
    </row>
    <row r="126" spans="1:6" ht="37.5" customHeight="1" outlineLevel="1" x14ac:dyDescent="0.2">
      <c r="A126" s="1267"/>
      <c r="B126" s="1268"/>
      <c r="C126" s="1269"/>
      <c r="D126" s="390">
        <v>8</v>
      </c>
      <c r="E126" s="525" t="s">
        <v>347</v>
      </c>
      <c r="F126" s="521" t="s">
        <v>483</v>
      </c>
    </row>
    <row r="127" spans="1:6" ht="37.5" customHeight="1" outlineLevel="1" x14ac:dyDescent="0.2">
      <c r="A127" s="1267"/>
      <c r="B127" s="1268"/>
      <c r="C127" s="1269"/>
      <c r="D127" s="390">
        <v>9</v>
      </c>
      <c r="E127" s="525" t="s">
        <v>348</v>
      </c>
      <c r="F127" s="521" t="s">
        <v>484</v>
      </c>
    </row>
    <row r="128" spans="1:6" ht="37.5" customHeight="1" outlineLevel="1" x14ac:dyDescent="0.2">
      <c r="A128" s="1270">
        <v>4</v>
      </c>
      <c r="B128" s="1258" t="s">
        <v>485</v>
      </c>
      <c r="C128" s="1258" t="s">
        <v>486</v>
      </c>
      <c r="D128" s="523">
        <v>10</v>
      </c>
      <c r="E128" s="523" t="s">
        <v>346</v>
      </c>
      <c r="F128" s="518" t="s">
        <v>487</v>
      </c>
    </row>
    <row r="129" spans="1:6" ht="37.5" customHeight="1" outlineLevel="1" x14ac:dyDescent="0.2">
      <c r="A129" s="1270"/>
      <c r="B129" s="1259"/>
      <c r="C129" s="1259"/>
      <c r="D129" s="523">
        <v>11</v>
      </c>
      <c r="E129" s="523" t="s">
        <v>347</v>
      </c>
      <c r="F129" s="518" t="s">
        <v>488</v>
      </c>
    </row>
    <row r="130" spans="1:6" ht="37.5" customHeight="1" outlineLevel="1" x14ac:dyDescent="0.2">
      <c r="A130" s="1270"/>
      <c r="B130" s="1260"/>
      <c r="C130" s="1260"/>
      <c r="D130" s="523">
        <v>12</v>
      </c>
      <c r="E130" s="523" t="s">
        <v>348</v>
      </c>
      <c r="F130" s="518" t="s">
        <v>489</v>
      </c>
    </row>
    <row r="131" spans="1:6" ht="37.5" customHeight="1" outlineLevel="1" x14ac:dyDescent="0.2">
      <c r="A131" s="1273">
        <v>5</v>
      </c>
      <c r="B131" s="1268" t="s">
        <v>490</v>
      </c>
      <c r="C131" s="1269" t="s">
        <v>491</v>
      </c>
      <c r="D131" s="391">
        <v>13</v>
      </c>
      <c r="E131" s="525" t="s">
        <v>346</v>
      </c>
      <c r="F131" s="521" t="s">
        <v>492</v>
      </c>
    </row>
    <row r="132" spans="1:6" ht="37.5" customHeight="1" outlineLevel="1" x14ac:dyDescent="0.2">
      <c r="A132" s="1273"/>
      <c r="B132" s="1268"/>
      <c r="C132" s="1269"/>
      <c r="D132" s="391">
        <v>14</v>
      </c>
      <c r="E132" s="525" t="s">
        <v>347</v>
      </c>
      <c r="F132" s="521" t="s">
        <v>493</v>
      </c>
    </row>
    <row r="133" spans="1:6" ht="37.5" customHeight="1" outlineLevel="1" x14ac:dyDescent="0.2">
      <c r="A133" s="1273"/>
      <c r="B133" s="1268"/>
      <c r="C133" s="1269"/>
      <c r="D133" s="391">
        <v>15</v>
      </c>
      <c r="E133" s="525" t="s">
        <v>348</v>
      </c>
      <c r="F133" s="521" t="s">
        <v>494</v>
      </c>
    </row>
    <row r="134" spans="1:6" ht="37.5" customHeight="1" outlineLevel="1" x14ac:dyDescent="0.2">
      <c r="A134" s="1270">
        <v>6</v>
      </c>
      <c r="B134" s="1258" t="s">
        <v>495</v>
      </c>
      <c r="C134" s="1258" t="s">
        <v>496</v>
      </c>
      <c r="D134" s="523">
        <v>16</v>
      </c>
      <c r="E134" s="523" t="s">
        <v>346</v>
      </c>
      <c r="F134" s="518" t="s">
        <v>497</v>
      </c>
    </row>
    <row r="135" spans="1:6" ht="37.5" customHeight="1" outlineLevel="1" x14ac:dyDescent="0.2">
      <c r="A135" s="1270"/>
      <c r="B135" s="1259"/>
      <c r="C135" s="1259"/>
      <c r="D135" s="523">
        <v>17</v>
      </c>
      <c r="E135" s="523" t="s">
        <v>347</v>
      </c>
      <c r="F135" s="518" t="s">
        <v>498</v>
      </c>
    </row>
    <row r="136" spans="1:6" ht="37.5" customHeight="1" outlineLevel="1" x14ac:dyDescent="0.2">
      <c r="A136" s="1270"/>
      <c r="B136" s="1260"/>
      <c r="C136" s="1260"/>
      <c r="D136" s="523">
        <v>18</v>
      </c>
      <c r="E136" s="523" t="s">
        <v>348</v>
      </c>
      <c r="F136" s="518" t="s">
        <v>499</v>
      </c>
    </row>
    <row r="137" spans="1:6" ht="37.5" customHeight="1" outlineLevel="1" x14ac:dyDescent="0.2">
      <c r="A137" s="1267">
        <v>7</v>
      </c>
      <c r="B137" s="1268" t="s">
        <v>500</v>
      </c>
      <c r="C137" s="1269" t="s">
        <v>501</v>
      </c>
      <c r="D137" s="391">
        <v>19</v>
      </c>
      <c r="E137" s="525" t="s">
        <v>346</v>
      </c>
      <c r="F137" s="521" t="s">
        <v>502</v>
      </c>
    </row>
    <row r="138" spans="1:6" ht="37.5" customHeight="1" outlineLevel="1" x14ac:dyDescent="0.2">
      <c r="A138" s="1267"/>
      <c r="B138" s="1268"/>
      <c r="C138" s="1269"/>
      <c r="D138" s="391">
        <v>20</v>
      </c>
      <c r="E138" s="525" t="s">
        <v>347</v>
      </c>
      <c r="F138" s="521" t="s">
        <v>503</v>
      </c>
    </row>
    <row r="139" spans="1:6" ht="37.5" customHeight="1" outlineLevel="1" x14ac:dyDescent="0.2">
      <c r="A139" s="1267"/>
      <c r="B139" s="1268"/>
      <c r="C139" s="1269"/>
      <c r="D139" s="391">
        <v>21</v>
      </c>
      <c r="E139" s="525" t="s">
        <v>348</v>
      </c>
      <c r="F139" s="521" t="s">
        <v>504</v>
      </c>
    </row>
    <row r="140" spans="1:6" ht="37.5" customHeight="1" outlineLevel="1" x14ac:dyDescent="0.2">
      <c r="A140" s="524"/>
      <c r="B140" s="1277" t="s">
        <v>505</v>
      </c>
      <c r="C140" s="1277" t="s">
        <v>506</v>
      </c>
      <c r="D140" s="528">
        <v>22</v>
      </c>
      <c r="E140" s="528" t="s">
        <v>346</v>
      </c>
      <c r="F140" s="529" t="s">
        <v>187</v>
      </c>
    </row>
    <row r="141" spans="1:6" ht="37.5" customHeight="1" outlineLevel="1" x14ac:dyDescent="0.2">
      <c r="A141" s="524"/>
      <c r="B141" s="1277"/>
      <c r="C141" s="1277"/>
      <c r="D141" s="528">
        <v>23</v>
      </c>
      <c r="E141" s="528" t="s">
        <v>347</v>
      </c>
      <c r="F141" s="529" t="s">
        <v>507</v>
      </c>
    </row>
    <row r="142" spans="1:6" ht="37.5" customHeight="1" outlineLevel="1" x14ac:dyDescent="0.2">
      <c r="A142" s="524"/>
      <c r="B142" s="1277"/>
      <c r="C142" s="1277"/>
      <c r="D142" s="528">
        <v>24</v>
      </c>
      <c r="E142" s="528" t="s">
        <v>348</v>
      </c>
      <c r="F142" s="529" t="s">
        <v>508</v>
      </c>
    </row>
    <row r="143" spans="1:6" ht="37.5" customHeight="1" outlineLevel="1" x14ac:dyDescent="0.2">
      <c r="A143" s="1270">
        <v>8</v>
      </c>
      <c r="B143" s="1272"/>
      <c r="C143" s="1272"/>
      <c r="D143" s="530">
        <v>25</v>
      </c>
      <c r="E143" s="531" t="s">
        <v>346</v>
      </c>
      <c r="F143" s="532"/>
    </row>
    <row r="144" spans="1:6" ht="37.5" customHeight="1" outlineLevel="1" x14ac:dyDescent="0.2">
      <c r="A144" s="1270"/>
      <c r="B144" s="1272"/>
      <c r="C144" s="1272"/>
      <c r="D144" s="530">
        <v>26</v>
      </c>
      <c r="E144" s="531" t="s">
        <v>347</v>
      </c>
      <c r="F144" s="532"/>
    </row>
    <row r="145" spans="1:12" ht="37.5" customHeight="1" outlineLevel="1" thickBot="1" x14ac:dyDescent="0.25">
      <c r="A145" s="1271"/>
      <c r="B145" s="1272"/>
      <c r="C145" s="1272"/>
      <c r="D145" s="530">
        <v>27</v>
      </c>
      <c r="E145" s="531" t="s">
        <v>348</v>
      </c>
      <c r="F145" s="532"/>
    </row>
    <row r="146" spans="1:12" ht="37.5" customHeight="1" outlineLevel="1" x14ac:dyDescent="0.2">
      <c r="A146" s="1270">
        <v>8</v>
      </c>
      <c r="B146" s="1272"/>
      <c r="C146" s="1272"/>
      <c r="D146" s="530">
        <v>28</v>
      </c>
      <c r="E146" s="531" t="s">
        <v>346</v>
      </c>
      <c r="F146" s="532"/>
    </row>
    <row r="147" spans="1:12" ht="37.5" customHeight="1" outlineLevel="1" x14ac:dyDescent="0.2">
      <c r="A147" s="1270"/>
      <c r="B147" s="1272"/>
      <c r="C147" s="1272"/>
      <c r="D147" s="530">
        <v>29</v>
      </c>
      <c r="E147" s="531" t="s">
        <v>347</v>
      </c>
      <c r="F147" s="532"/>
    </row>
    <row r="148" spans="1:12" ht="37.5" customHeight="1" outlineLevel="1" thickBot="1" x14ac:dyDescent="0.25">
      <c r="A148" s="1271"/>
      <c r="B148" s="1272"/>
      <c r="C148" s="1272"/>
      <c r="D148" s="530">
        <v>30</v>
      </c>
      <c r="E148" s="531" t="s">
        <v>348</v>
      </c>
      <c r="F148" s="532"/>
    </row>
    <row r="149" spans="1:12" ht="37.5" customHeight="1" outlineLevel="1" x14ac:dyDescent="0.2">
      <c r="A149" s="1270">
        <v>8</v>
      </c>
      <c r="B149" s="1272"/>
      <c r="C149" s="1272"/>
      <c r="D149" s="530">
        <v>31</v>
      </c>
      <c r="E149" s="531" t="s">
        <v>346</v>
      </c>
      <c r="F149" s="532"/>
    </row>
    <row r="150" spans="1:12" ht="37.5" customHeight="1" outlineLevel="1" x14ac:dyDescent="0.2">
      <c r="A150" s="1270"/>
      <c r="B150" s="1272"/>
      <c r="C150" s="1272"/>
      <c r="D150" s="530">
        <v>32</v>
      </c>
      <c r="E150" s="531" t="s">
        <v>347</v>
      </c>
      <c r="F150" s="532"/>
    </row>
    <row r="151" spans="1:12" ht="37.5" customHeight="1" outlineLevel="1" thickBot="1" x14ac:dyDescent="0.25">
      <c r="A151" s="1271"/>
      <c r="B151" s="1272"/>
      <c r="C151" s="1272"/>
      <c r="D151" s="530">
        <v>33</v>
      </c>
      <c r="E151" s="531" t="s">
        <v>348</v>
      </c>
      <c r="F151" s="532"/>
    </row>
    <row r="152" spans="1:12" x14ac:dyDescent="0.2">
      <c r="B152" s="392"/>
      <c r="C152" s="393"/>
      <c r="D152" s="392"/>
      <c r="E152" s="394"/>
      <c r="F152" s="393"/>
    </row>
    <row r="153" spans="1:12" x14ac:dyDescent="0.2">
      <c r="B153" s="392"/>
      <c r="C153" s="393"/>
      <c r="D153" s="392"/>
      <c r="E153" s="394"/>
      <c r="F153" s="393"/>
    </row>
    <row r="154" spans="1:12" x14ac:dyDescent="0.2">
      <c r="B154" s="392"/>
      <c r="C154" s="393"/>
      <c r="D154" s="392"/>
      <c r="E154" s="394"/>
      <c r="F154" s="393"/>
    </row>
    <row r="155" spans="1:12" x14ac:dyDescent="0.2">
      <c r="B155" s="392"/>
      <c r="C155" s="393"/>
      <c r="D155" s="392"/>
      <c r="E155" s="394"/>
      <c r="F155" s="393"/>
    </row>
    <row r="156" spans="1:12" x14ac:dyDescent="0.2">
      <c r="B156" s="392"/>
      <c r="C156" s="393"/>
      <c r="D156" s="392"/>
      <c r="E156" s="394"/>
      <c r="F156" s="393"/>
    </row>
    <row r="157" spans="1:12" ht="18.75" hidden="1" x14ac:dyDescent="0.2">
      <c r="B157" s="392"/>
      <c r="C157" s="393"/>
      <c r="D157" s="392"/>
      <c r="E157" s="394"/>
      <c r="F157" s="393"/>
      <c r="H157" s="1274" t="s">
        <v>8</v>
      </c>
      <c r="I157" s="1274"/>
      <c r="J157" s="1274"/>
      <c r="K157" s="1274"/>
      <c r="L157" s="1275"/>
    </row>
    <row r="158" spans="1:12" ht="51" hidden="1" x14ac:dyDescent="0.2">
      <c r="B158" s="392"/>
      <c r="C158" s="393"/>
      <c r="D158" s="392"/>
      <c r="E158" s="394"/>
      <c r="F158" s="393"/>
      <c r="H158" s="395" t="s">
        <v>10</v>
      </c>
      <c r="I158" s="396" t="s">
        <v>342</v>
      </c>
      <c r="J158" s="395" t="s">
        <v>12</v>
      </c>
      <c r="K158" s="395" t="s">
        <v>343</v>
      </c>
      <c r="L158" s="395" t="s">
        <v>2</v>
      </c>
    </row>
    <row r="159" spans="1:12" ht="258.75" hidden="1" x14ac:dyDescent="0.2">
      <c r="B159" s="392"/>
      <c r="C159" s="393"/>
      <c r="D159" s="392"/>
      <c r="E159" s="394"/>
      <c r="F159" s="393"/>
      <c r="H159" s="397">
        <v>1</v>
      </c>
      <c r="I159" s="398" t="s">
        <v>344</v>
      </c>
      <c r="J159" s="399" t="s">
        <v>345</v>
      </c>
      <c r="K159" s="399" t="s">
        <v>346</v>
      </c>
      <c r="L159" s="400" t="s">
        <v>182</v>
      </c>
    </row>
    <row r="160" spans="1:12" ht="258.75" hidden="1" x14ac:dyDescent="0.2">
      <c r="B160" s="392"/>
      <c r="C160" s="393"/>
      <c r="D160" s="392"/>
      <c r="E160" s="394"/>
      <c r="F160" s="393"/>
      <c r="H160" s="397">
        <v>2</v>
      </c>
      <c r="I160" s="398" t="s">
        <v>344</v>
      </c>
      <c r="J160" s="399" t="s">
        <v>345</v>
      </c>
      <c r="K160" s="399" t="s">
        <v>347</v>
      </c>
      <c r="L160" s="400" t="s">
        <v>134</v>
      </c>
    </row>
    <row r="161" spans="2:12" ht="258.75" hidden="1" x14ac:dyDescent="0.2">
      <c r="B161" s="392"/>
      <c r="C161" s="393"/>
      <c r="D161" s="392"/>
      <c r="E161" s="394"/>
      <c r="F161" s="393"/>
      <c r="H161" s="397">
        <v>3</v>
      </c>
      <c r="I161" s="398" t="s">
        <v>344</v>
      </c>
      <c r="J161" s="399" t="s">
        <v>345</v>
      </c>
      <c r="K161" s="399" t="s">
        <v>348</v>
      </c>
      <c r="L161" s="400" t="s">
        <v>349</v>
      </c>
    </row>
    <row r="162" spans="2:12" ht="146.25" hidden="1" x14ac:dyDescent="0.2">
      <c r="B162" s="401"/>
      <c r="C162" s="402"/>
      <c r="D162" s="401"/>
      <c r="E162" s="403"/>
      <c r="F162" s="404"/>
      <c r="H162" s="388">
        <v>4</v>
      </c>
      <c r="I162" s="405" t="s">
        <v>350</v>
      </c>
      <c r="J162" s="406" t="s">
        <v>185</v>
      </c>
      <c r="K162" s="406" t="s">
        <v>346</v>
      </c>
      <c r="L162" s="407" t="s">
        <v>186</v>
      </c>
    </row>
    <row r="163" spans="2:12" ht="78.75" hidden="1" x14ac:dyDescent="0.2">
      <c r="B163" s="401"/>
      <c r="C163" s="402"/>
      <c r="D163" s="401"/>
      <c r="E163" s="403"/>
      <c r="F163" s="404"/>
      <c r="H163" s="388">
        <v>5</v>
      </c>
      <c r="I163" s="405" t="s">
        <v>350</v>
      </c>
      <c r="J163" s="406" t="s">
        <v>185</v>
      </c>
      <c r="K163" s="406" t="s">
        <v>347</v>
      </c>
      <c r="L163" s="407" t="s">
        <v>141</v>
      </c>
    </row>
    <row r="164" spans="2:12" ht="78.75" hidden="1" x14ac:dyDescent="0.2">
      <c r="B164" s="401"/>
      <c r="C164" s="402"/>
      <c r="D164" s="401"/>
      <c r="E164" s="403"/>
      <c r="F164" s="404"/>
      <c r="H164" s="388">
        <v>6</v>
      </c>
      <c r="I164" s="405" t="s">
        <v>350</v>
      </c>
      <c r="J164" s="406" t="s">
        <v>185</v>
      </c>
      <c r="K164" s="406" t="s">
        <v>348</v>
      </c>
      <c r="L164" s="407" t="s">
        <v>351</v>
      </c>
    </row>
    <row r="165" spans="2:12" ht="225" hidden="1" x14ac:dyDescent="0.2">
      <c r="B165" s="401"/>
      <c r="C165" s="402"/>
      <c r="D165" s="401"/>
      <c r="E165" s="403"/>
      <c r="F165" s="404"/>
      <c r="H165" s="397">
        <v>7</v>
      </c>
      <c r="I165" s="398" t="s">
        <v>352</v>
      </c>
      <c r="J165" s="399" t="s">
        <v>173</v>
      </c>
      <c r="K165" s="399" t="s">
        <v>346</v>
      </c>
      <c r="L165" s="400" t="s">
        <v>353</v>
      </c>
    </row>
    <row r="166" spans="2:12" ht="202.5" hidden="1" x14ac:dyDescent="0.2">
      <c r="B166" s="401"/>
      <c r="C166" s="402"/>
      <c r="D166" s="401"/>
      <c r="E166" s="403"/>
      <c r="F166" s="404"/>
      <c r="H166" s="397">
        <v>8</v>
      </c>
      <c r="I166" s="398" t="s">
        <v>352</v>
      </c>
      <c r="J166" s="399" t="s">
        <v>173</v>
      </c>
      <c r="K166" s="399" t="s">
        <v>347</v>
      </c>
      <c r="L166" s="400" t="s">
        <v>354</v>
      </c>
    </row>
    <row r="167" spans="2:12" ht="202.5" hidden="1" x14ac:dyDescent="0.2">
      <c r="B167" s="401"/>
      <c r="C167" s="402"/>
      <c r="D167" s="401"/>
      <c r="E167" s="403"/>
      <c r="F167" s="404"/>
      <c r="H167" s="397">
        <v>9</v>
      </c>
      <c r="I167" s="398" t="s">
        <v>352</v>
      </c>
      <c r="J167" s="399" t="s">
        <v>173</v>
      </c>
      <c r="K167" s="399" t="s">
        <v>348</v>
      </c>
      <c r="L167" s="400" t="s">
        <v>355</v>
      </c>
    </row>
    <row r="168" spans="2:12" ht="292.5" hidden="1" x14ac:dyDescent="0.2">
      <c r="B168" s="401"/>
      <c r="C168" s="402"/>
      <c r="D168" s="401"/>
      <c r="E168" s="403"/>
      <c r="F168" s="404"/>
      <c r="H168" s="388">
        <v>10</v>
      </c>
      <c r="I168" s="405" t="s">
        <v>356</v>
      </c>
      <c r="J168" s="406" t="s">
        <v>357</v>
      </c>
      <c r="K168" s="406" t="s">
        <v>346</v>
      </c>
      <c r="L168" s="407" t="s">
        <v>358</v>
      </c>
    </row>
    <row r="169" spans="2:12" ht="225" hidden="1" x14ac:dyDescent="0.2">
      <c r="B169" s="401"/>
      <c r="C169" s="402"/>
      <c r="D169" s="401"/>
      <c r="E169" s="403"/>
      <c r="F169" s="404"/>
      <c r="H169" s="388">
        <v>11</v>
      </c>
      <c r="I169" s="405" t="s">
        <v>356</v>
      </c>
      <c r="J169" s="406" t="s">
        <v>357</v>
      </c>
      <c r="K169" s="406" t="s">
        <v>347</v>
      </c>
      <c r="L169" s="407" t="s">
        <v>359</v>
      </c>
    </row>
    <row r="170" spans="2:12" ht="225" hidden="1" x14ac:dyDescent="0.2">
      <c r="B170" s="401"/>
      <c r="C170" s="402"/>
      <c r="D170" s="401"/>
      <c r="E170" s="403"/>
      <c r="F170" s="404"/>
      <c r="H170" s="388">
        <v>12</v>
      </c>
      <c r="I170" s="405" t="s">
        <v>356</v>
      </c>
      <c r="J170" s="406" t="s">
        <v>357</v>
      </c>
      <c r="K170" s="406" t="s">
        <v>348</v>
      </c>
      <c r="L170" s="407" t="s">
        <v>360</v>
      </c>
    </row>
    <row r="171" spans="2:12" ht="123.75" hidden="1" x14ac:dyDescent="0.2">
      <c r="B171" s="401"/>
      <c r="C171" s="402"/>
      <c r="D171" s="401"/>
      <c r="E171" s="403"/>
      <c r="F171" s="404"/>
      <c r="H171" s="397">
        <v>13</v>
      </c>
      <c r="I171" s="398" t="s">
        <v>361</v>
      </c>
      <c r="J171" s="399" t="s">
        <v>362</v>
      </c>
      <c r="K171" s="399" t="s">
        <v>346</v>
      </c>
      <c r="L171" s="400" t="s">
        <v>82</v>
      </c>
    </row>
    <row r="172" spans="2:12" ht="112.5" hidden="1" x14ac:dyDescent="0.2">
      <c r="B172" s="401"/>
      <c r="C172" s="402"/>
      <c r="D172" s="401"/>
      <c r="E172" s="403"/>
      <c r="F172" s="404"/>
      <c r="H172" s="397">
        <v>14</v>
      </c>
      <c r="I172" s="398" t="s">
        <v>361</v>
      </c>
      <c r="J172" s="399" t="s">
        <v>362</v>
      </c>
      <c r="K172" s="399" t="s">
        <v>347</v>
      </c>
      <c r="L172" s="400" t="s">
        <v>83</v>
      </c>
    </row>
    <row r="173" spans="2:12" ht="112.5" hidden="1" x14ac:dyDescent="0.2">
      <c r="B173" s="401"/>
      <c r="C173" s="402"/>
      <c r="D173" s="401"/>
      <c r="E173" s="403"/>
      <c r="F173" s="404"/>
      <c r="H173" s="397">
        <v>15</v>
      </c>
      <c r="I173" s="398" t="s">
        <v>361</v>
      </c>
      <c r="J173" s="399" t="s">
        <v>362</v>
      </c>
      <c r="K173" s="399" t="s">
        <v>348</v>
      </c>
      <c r="L173" s="400" t="s">
        <v>84</v>
      </c>
    </row>
    <row r="174" spans="2:12" ht="90" hidden="1" x14ac:dyDescent="0.2">
      <c r="B174" s="401"/>
      <c r="C174" s="402"/>
      <c r="D174" s="401"/>
      <c r="E174" s="403"/>
      <c r="F174" s="404"/>
      <c r="H174" s="388">
        <v>16</v>
      </c>
      <c r="I174" s="405" t="s">
        <v>363</v>
      </c>
      <c r="J174" s="406" t="s">
        <v>364</v>
      </c>
      <c r="K174" s="406" t="s">
        <v>346</v>
      </c>
      <c r="L174" s="407" t="s">
        <v>365</v>
      </c>
    </row>
    <row r="175" spans="2:12" ht="101.25" hidden="1" x14ac:dyDescent="0.2">
      <c r="B175" s="401"/>
      <c r="C175" s="402"/>
      <c r="D175" s="401"/>
      <c r="E175" s="403"/>
      <c r="F175" s="404"/>
      <c r="H175" s="388">
        <v>17</v>
      </c>
      <c r="I175" s="405" t="s">
        <v>363</v>
      </c>
      <c r="J175" s="406" t="s">
        <v>364</v>
      </c>
      <c r="K175" s="406" t="s">
        <v>347</v>
      </c>
      <c r="L175" s="407" t="s">
        <v>366</v>
      </c>
    </row>
    <row r="176" spans="2:12" ht="56.25" hidden="1" x14ac:dyDescent="0.2">
      <c r="B176" s="401"/>
      <c r="C176" s="402"/>
      <c r="D176" s="401"/>
      <c r="E176" s="403"/>
      <c r="F176" s="404"/>
      <c r="H176" s="388">
        <v>18</v>
      </c>
      <c r="I176" s="405" t="s">
        <v>363</v>
      </c>
      <c r="J176" s="406" t="s">
        <v>364</v>
      </c>
      <c r="K176" s="406" t="s">
        <v>348</v>
      </c>
      <c r="L176" s="407" t="s">
        <v>367</v>
      </c>
    </row>
    <row r="177" spans="2:12" ht="270" hidden="1" x14ac:dyDescent="0.2">
      <c r="B177" s="401"/>
      <c r="C177" s="402"/>
      <c r="D177" s="401"/>
      <c r="E177" s="403"/>
      <c r="F177" s="404"/>
      <c r="H177" s="397">
        <v>19</v>
      </c>
      <c r="I177" s="398" t="s">
        <v>368</v>
      </c>
      <c r="J177" s="399" t="s">
        <v>194</v>
      </c>
      <c r="K177" s="399" t="s">
        <v>346</v>
      </c>
      <c r="L177" s="400" t="s">
        <v>195</v>
      </c>
    </row>
    <row r="178" spans="2:12" ht="213.75" hidden="1" x14ac:dyDescent="0.2">
      <c r="B178" s="401"/>
      <c r="C178" s="402"/>
      <c r="D178" s="401"/>
      <c r="E178" s="403"/>
      <c r="F178" s="404"/>
      <c r="H178" s="397">
        <v>20</v>
      </c>
      <c r="I178" s="398" t="s">
        <v>368</v>
      </c>
      <c r="J178" s="399" t="s">
        <v>194</v>
      </c>
      <c r="K178" s="399" t="s">
        <v>347</v>
      </c>
      <c r="L178" s="400" t="s">
        <v>369</v>
      </c>
    </row>
    <row r="179" spans="2:12" ht="202.5" hidden="1" x14ac:dyDescent="0.2">
      <c r="B179" s="401"/>
      <c r="C179" s="402"/>
      <c r="D179" s="401"/>
      <c r="E179" s="403"/>
      <c r="F179" s="404"/>
      <c r="H179" s="397">
        <v>21</v>
      </c>
      <c r="I179" s="398" t="s">
        <v>368</v>
      </c>
      <c r="J179" s="399" t="s">
        <v>194</v>
      </c>
      <c r="K179" s="399" t="s">
        <v>348</v>
      </c>
      <c r="L179" s="400" t="s">
        <v>370</v>
      </c>
    </row>
    <row r="180" spans="2:12" ht="247.5" hidden="1" x14ac:dyDescent="0.2">
      <c r="B180" s="401"/>
      <c r="C180" s="402"/>
      <c r="D180" s="401"/>
      <c r="E180" s="403"/>
      <c r="F180" s="404"/>
      <c r="H180" s="388">
        <v>22</v>
      </c>
      <c r="I180" s="405" t="s">
        <v>371</v>
      </c>
      <c r="J180" s="406" t="s">
        <v>204</v>
      </c>
      <c r="K180" s="406" t="s">
        <v>346</v>
      </c>
      <c r="L180" s="407" t="s">
        <v>205</v>
      </c>
    </row>
    <row r="181" spans="2:12" ht="247.5" hidden="1" x14ac:dyDescent="0.2">
      <c r="B181" s="401"/>
      <c r="C181" s="402"/>
      <c r="D181" s="401"/>
      <c r="E181" s="403"/>
      <c r="F181" s="404"/>
      <c r="H181" s="388">
        <v>23</v>
      </c>
      <c r="I181" s="405" t="s">
        <v>371</v>
      </c>
      <c r="J181" s="406" t="s">
        <v>204</v>
      </c>
      <c r="K181" s="406" t="s">
        <v>347</v>
      </c>
      <c r="L181" s="407" t="s">
        <v>120</v>
      </c>
    </row>
    <row r="182" spans="2:12" ht="247.5" hidden="1" x14ac:dyDescent="0.2">
      <c r="B182" s="401"/>
      <c r="C182" s="402"/>
      <c r="D182" s="401"/>
      <c r="E182" s="403"/>
      <c r="F182" s="404"/>
      <c r="H182" s="388">
        <v>24</v>
      </c>
      <c r="I182" s="405" t="s">
        <v>371</v>
      </c>
      <c r="J182" s="406" t="s">
        <v>204</v>
      </c>
      <c r="K182" s="406" t="s">
        <v>348</v>
      </c>
      <c r="L182" s="407" t="s">
        <v>372</v>
      </c>
    </row>
    <row r="183" spans="2:12" ht="78.75" hidden="1" x14ac:dyDescent="0.2">
      <c r="B183" s="401"/>
      <c r="C183" s="402"/>
      <c r="D183" s="401"/>
      <c r="E183" s="403"/>
      <c r="F183" s="404"/>
      <c r="H183" s="397">
        <v>25</v>
      </c>
      <c r="I183" s="398" t="s">
        <v>373</v>
      </c>
      <c r="J183" s="399" t="s">
        <v>192</v>
      </c>
      <c r="K183" s="399" t="s">
        <v>346</v>
      </c>
      <c r="L183" s="400" t="s">
        <v>374</v>
      </c>
    </row>
    <row r="184" spans="2:12" ht="78.75" hidden="1" x14ac:dyDescent="0.2">
      <c r="B184" s="401"/>
      <c r="C184" s="402"/>
      <c r="D184" s="401"/>
      <c r="E184" s="403"/>
      <c r="F184" s="404"/>
      <c r="H184" s="397">
        <v>26</v>
      </c>
      <c r="I184" s="398" t="s">
        <v>373</v>
      </c>
      <c r="J184" s="399" t="s">
        <v>192</v>
      </c>
      <c r="K184" s="399" t="s">
        <v>347</v>
      </c>
      <c r="L184" s="400" t="s">
        <v>108</v>
      </c>
    </row>
    <row r="185" spans="2:12" ht="78.75" hidden="1" x14ac:dyDescent="0.2">
      <c r="B185" s="401"/>
      <c r="C185" s="402"/>
      <c r="D185" s="401"/>
      <c r="E185" s="403"/>
      <c r="F185" s="404"/>
      <c r="H185" s="397">
        <v>27</v>
      </c>
      <c r="I185" s="398" t="s">
        <v>373</v>
      </c>
      <c r="J185" s="399" t="s">
        <v>192</v>
      </c>
      <c r="K185" s="399" t="s">
        <v>348</v>
      </c>
      <c r="L185" s="400" t="s">
        <v>375</v>
      </c>
    </row>
    <row r="186" spans="2:12" ht="191.25" hidden="1" x14ac:dyDescent="0.2">
      <c r="B186" s="401"/>
      <c r="C186" s="402"/>
      <c r="D186" s="401"/>
      <c r="E186" s="403"/>
      <c r="F186" s="404"/>
      <c r="H186" s="388">
        <v>28</v>
      </c>
      <c r="I186" s="405" t="s">
        <v>376</v>
      </c>
      <c r="J186" s="406" t="s">
        <v>198</v>
      </c>
      <c r="K186" s="406" t="s">
        <v>346</v>
      </c>
      <c r="L186" s="407" t="s">
        <v>199</v>
      </c>
    </row>
    <row r="187" spans="2:12" ht="236.25" hidden="1" x14ac:dyDescent="0.2">
      <c r="B187" s="401"/>
      <c r="C187" s="402"/>
      <c r="D187" s="401"/>
      <c r="E187" s="403"/>
      <c r="F187" s="404"/>
      <c r="H187" s="388">
        <v>29</v>
      </c>
      <c r="I187" s="405" t="s">
        <v>376</v>
      </c>
      <c r="J187" s="406" t="s">
        <v>198</v>
      </c>
      <c r="K187" s="406" t="s">
        <v>347</v>
      </c>
      <c r="L187" s="407" t="s">
        <v>114</v>
      </c>
    </row>
    <row r="188" spans="2:12" ht="78.75" hidden="1" x14ac:dyDescent="0.2">
      <c r="B188" s="401"/>
      <c r="C188" s="402"/>
      <c r="D188" s="401"/>
      <c r="E188" s="403"/>
      <c r="F188" s="404"/>
      <c r="H188" s="388">
        <v>30</v>
      </c>
      <c r="I188" s="405" t="s">
        <v>376</v>
      </c>
      <c r="J188" s="406" t="s">
        <v>198</v>
      </c>
      <c r="K188" s="406" t="s">
        <v>348</v>
      </c>
      <c r="L188" s="407" t="s">
        <v>377</v>
      </c>
    </row>
    <row r="189" spans="2:12" ht="123.75" hidden="1" x14ac:dyDescent="0.2">
      <c r="B189" s="401"/>
      <c r="C189" s="402"/>
      <c r="D189" s="401"/>
      <c r="E189" s="403"/>
      <c r="F189" s="404"/>
      <c r="H189" s="397">
        <v>31</v>
      </c>
      <c r="I189" s="398" t="s">
        <v>378</v>
      </c>
      <c r="J189" s="399" t="s">
        <v>217</v>
      </c>
      <c r="K189" s="399" t="s">
        <v>346</v>
      </c>
      <c r="L189" s="400" t="s">
        <v>218</v>
      </c>
    </row>
    <row r="190" spans="2:12" ht="123.75" hidden="1" x14ac:dyDescent="0.2">
      <c r="B190" s="401"/>
      <c r="C190" s="402"/>
      <c r="D190" s="401"/>
      <c r="E190" s="403"/>
      <c r="F190" s="404"/>
      <c r="H190" s="397">
        <v>32</v>
      </c>
      <c r="I190" s="398" t="s">
        <v>378</v>
      </c>
      <c r="J190" s="399" t="s">
        <v>217</v>
      </c>
      <c r="K190" s="399" t="s">
        <v>347</v>
      </c>
      <c r="L190" s="400" t="s">
        <v>132</v>
      </c>
    </row>
    <row r="191" spans="2:12" ht="146.25" hidden="1" x14ac:dyDescent="0.2">
      <c r="B191" s="401"/>
      <c r="C191" s="402"/>
      <c r="D191" s="401"/>
      <c r="E191" s="403"/>
      <c r="F191" s="404"/>
      <c r="H191" s="397">
        <v>33</v>
      </c>
      <c r="I191" s="398" t="s">
        <v>378</v>
      </c>
      <c r="J191" s="399" t="s">
        <v>217</v>
      </c>
      <c r="K191" s="399" t="s">
        <v>348</v>
      </c>
      <c r="L191" s="400" t="s">
        <v>379</v>
      </c>
    </row>
    <row r="192" spans="2:12" ht="135" hidden="1" x14ac:dyDescent="0.2">
      <c r="B192" s="401"/>
      <c r="C192" s="402"/>
      <c r="D192" s="401"/>
      <c r="E192" s="403"/>
      <c r="F192" s="404"/>
      <c r="H192" s="388">
        <v>34</v>
      </c>
      <c r="I192" s="405" t="s">
        <v>380</v>
      </c>
      <c r="J192" s="406" t="s">
        <v>196</v>
      </c>
      <c r="K192" s="406" t="s">
        <v>346</v>
      </c>
      <c r="L192" s="407" t="s">
        <v>381</v>
      </c>
    </row>
    <row r="193" spans="2:12" ht="90" hidden="1" x14ac:dyDescent="0.2">
      <c r="B193" s="401"/>
      <c r="C193" s="402"/>
      <c r="D193" s="401"/>
      <c r="E193" s="403"/>
      <c r="F193" s="404"/>
      <c r="H193" s="388">
        <v>35</v>
      </c>
      <c r="I193" s="405" t="s">
        <v>380</v>
      </c>
      <c r="J193" s="406" t="s">
        <v>196</v>
      </c>
      <c r="K193" s="406" t="s">
        <v>347</v>
      </c>
      <c r="L193" s="407" t="s">
        <v>112</v>
      </c>
    </row>
    <row r="194" spans="2:12" ht="90" hidden="1" x14ac:dyDescent="0.2">
      <c r="B194" s="401"/>
      <c r="C194" s="402"/>
      <c r="D194" s="401"/>
      <c r="E194" s="403"/>
      <c r="F194" s="404"/>
      <c r="H194" s="388">
        <v>36</v>
      </c>
      <c r="I194" s="405" t="s">
        <v>380</v>
      </c>
      <c r="J194" s="406" t="s">
        <v>196</v>
      </c>
      <c r="K194" s="406" t="s">
        <v>348</v>
      </c>
      <c r="L194" s="407" t="s">
        <v>382</v>
      </c>
    </row>
    <row r="195" spans="2:12" ht="191.25" hidden="1" x14ac:dyDescent="0.2">
      <c r="B195" s="401"/>
      <c r="C195" s="402"/>
      <c r="D195" s="401"/>
      <c r="E195" s="403"/>
      <c r="F195" s="404"/>
      <c r="H195" s="397">
        <v>37</v>
      </c>
      <c r="I195" s="398" t="s">
        <v>383</v>
      </c>
      <c r="J195" s="399" t="s">
        <v>190</v>
      </c>
      <c r="K195" s="399" t="s">
        <v>346</v>
      </c>
      <c r="L195" s="408" t="s">
        <v>509</v>
      </c>
    </row>
    <row r="196" spans="2:12" ht="168.75" hidden="1" x14ac:dyDescent="0.2">
      <c r="B196" s="401"/>
      <c r="C196" s="402"/>
      <c r="D196" s="401"/>
      <c r="E196" s="403"/>
      <c r="F196" s="404"/>
      <c r="H196" s="397">
        <v>38</v>
      </c>
      <c r="I196" s="398" t="s">
        <v>383</v>
      </c>
      <c r="J196" s="399" t="s">
        <v>190</v>
      </c>
      <c r="K196" s="399" t="s">
        <v>347</v>
      </c>
      <c r="L196" s="400" t="s">
        <v>106</v>
      </c>
    </row>
    <row r="197" spans="2:12" ht="135" hidden="1" x14ac:dyDescent="0.2">
      <c r="B197" s="401"/>
      <c r="C197" s="402"/>
      <c r="D197" s="401"/>
      <c r="E197" s="403"/>
      <c r="F197" s="404"/>
      <c r="H197" s="397">
        <v>39</v>
      </c>
      <c r="I197" s="398" t="s">
        <v>383</v>
      </c>
      <c r="J197" s="399" t="s">
        <v>190</v>
      </c>
      <c r="K197" s="399" t="s">
        <v>348</v>
      </c>
      <c r="L197" s="400" t="s">
        <v>384</v>
      </c>
    </row>
    <row r="198" spans="2:12" ht="146.25" hidden="1" x14ac:dyDescent="0.2">
      <c r="B198" s="401"/>
      <c r="C198" s="402"/>
      <c r="D198" s="401"/>
      <c r="E198" s="403"/>
      <c r="F198" s="404"/>
      <c r="H198" s="388">
        <v>40</v>
      </c>
      <c r="I198" s="405" t="s">
        <v>385</v>
      </c>
      <c r="J198" s="406" t="s">
        <v>200</v>
      </c>
      <c r="K198" s="406" t="s">
        <v>346</v>
      </c>
      <c r="L198" s="407" t="s">
        <v>201</v>
      </c>
    </row>
    <row r="199" spans="2:12" ht="123.75" hidden="1" x14ac:dyDescent="0.2">
      <c r="B199" s="401"/>
      <c r="C199" s="402"/>
      <c r="D199" s="401"/>
      <c r="E199" s="403"/>
      <c r="F199" s="404"/>
      <c r="H199" s="388">
        <v>41</v>
      </c>
      <c r="I199" s="405" t="s">
        <v>385</v>
      </c>
      <c r="J199" s="406" t="s">
        <v>200</v>
      </c>
      <c r="K199" s="406" t="s">
        <v>347</v>
      </c>
      <c r="L199" s="407" t="s">
        <v>116</v>
      </c>
    </row>
    <row r="200" spans="2:12" ht="56.25" hidden="1" x14ac:dyDescent="0.2">
      <c r="B200" s="401"/>
      <c r="C200" s="402"/>
      <c r="D200" s="401"/>
      <c r="E200" s="403"/>
      <c r="F200" s="404"/>
      <c r="H200" s="388">
        <v>42</v>
      </c>
      <c r="I200" s="405" t="s">
        <v>385</v>
      </c>
      <c r="J200" s="406" t="s">
        <v>200</v>
      </c>
      <c r="K200" s="406" t="s">
        <v>348</v>
      </c>
      <c r="L200" s="407" t="s">
        <v>386</v>
      </c>
    </row>
    <row r="201" spans="2:12" ht="101.25" hidden="1" x14ac:dyDescent="0.2">
      <c r="B201" s="401"/>
      <c r="C201" s="402"/>
      <c r="D201" s="401"/>
      <c r="E201" s="403"/>
      <c r="F201" s="404"/>
      <c r="H201" s="397">
        <v>43</v>
      </c>
      <c r="I201" s="398" t="s">
        <v>387</v>
      </c>
      <c r="J201" s="399" t="s">
        <v>388</v>
      </c>
      <c r="K201" s="399" t="s">
        <v>346</v>
      </c>
      <c r="L201" s="400" t="s">
        <v>389</v>
      </c>
    </row>
    <row r="202" spans="2:12" ht="213.75" hidden="1" x14ac:dyDescent="0.2">
      <c r="B202" s="401"/>
      <c r="C202" s="402"/>
      <c r="D202" s="401"/>
      <c r="E202" s="403"/>
      <c r="F202" s="404"/>
      <c r="H202" s="397">
        <v>44</v>
      </c>
      <c r="I202" s="398" t="s">
        <v>387</v>
      </c>
      <c r="J202" s="399" t="s">
        <v>388</v>
      </c>
      <c r="K202" s="399" t="s">
        <v>347</v>
      </c>
      <c r="L202" s="400" t="s">
        <v>100</v>
      </c>
    </row>
    <row r="203" spans="2:12" ht="101.25" hidden="1" x14ac:dyDescent="0.2">
      <c r="B203" s="401"/>
      <c r="C203" s="402"/>
      <c r="D203" s="401"/>
      <c r="E203" s="403"/>
      <c r="F203" s="404"/>
      <c r="H203" s="397">
        <v>45</v>
      </c>
      <c r="I203" s="398" t="s">
        <v>387</v>
      </c>
      <c r="J203" s="399" t="s">
        <v>388</v>
      </c>
      <c r="K203" s="399" t="s">
        <v>348</v>
      </c>
      <c r="L203" s="400" t="s">
        <v>101</v>
      </c>
    </row>
    <row r="204" spans="2:12" ht="123.75" hidden="1" x14ac:dyDescent="0.2">
      <c r="B204" s="401"/>
      <c r="C204" s="402"/>
      <c r="D204" s="401"/>
      <c r="E204" s="403"/>
      <c r="F204" s="404"/>
      <c r="H204" s="388">
        <v>46</v>
      </c>
      <c r="I204" s="405" t="s">
        <v>390</v>
      </c>
      <c r="J204" s="406" t="s">
        <v>391</v>
      </c>
      <c r="K204" s="406" t="s">
        <v>346</v>
      </c>
      <c r="L204" s="407" t="s">
        <v>392</v>
      </c>
    </row>
    <row r="205" spans="2:12" ht="112.5" hidden="1" x14ac:dyDescent="0.2">
      <c r="B205" s="401"/>
      <c r="C205" s="402"/>
      <c r="D205" s="401"/>
      <c r="E205" s="403"/>
      <c r="F205" s="404"/>
      <c r="H205" s="388">
        <v>47</v>
      </c>
      <c r="I205" s="405" t="s">
        <v>390</v>
      </c>
      <c r="J205" s="406" t="s">
        <v>391</v>
      </c>
      <c r="K205" s="406" t="s">
        <v>347</v>
      </c>
      <c r="L205" s="407" t="s">
        <v>393</v>
      </c>
    </row>
    <row r="206" spans="2:12" ht="101.25" hidden="1" x14ac:dyDescent="0.2">
      <c r="B206" s="401"/>
      <c r="C206" s="402"/>
      <c r="D206" s="401"/>
      <c r="E206" s="403"/>
      <c r="F206" s="404"/>
      <c r="H206" s="388">
        <v>48</v>
      </c>
      <c r="I206" s="405" t="s">
        <v>390</v>
      </c>
      <c r="J206" s="406" t="s">
        <v>391</v>
      </c>
      <c r="K206" s="406" t="s">
        <v>348</v>
      </c>
      <c r="L206" s="407" t="s">
        <v>394</v>
      </c>
    </row>
    <row r="207" spans="2:12" ht="202.5" hidden="1" x14ac:dyDescent="0.2">
      <c r="B207" s="401"/>
      <c r="C207" s="402"/>
      <c r="D207" s="401"/>
      <c r="E207" s="403"/>
      <c r="F207" s="404"/>
      <c r="H207" s="397">
        <v>49</v>
      </c>
      <c r="I207" s="398" t="s">
        <v>395</v>
      </c>
      <c r="J207" s="399" t="s">
        <v>396</v>
      </c>
      <c r="K207" s="399" t="s">
        <v>346</v>
      </c>
      <c r="L207" s="400" t="s">
        <v>397</v>
      </c>
    </row>
    <row r="208" spans="2:12" ht="135" hidden="1" x14ac:dyDescent="0.2">
      <c r="B208" s="401"/>
      <c r="C208" s="402"/>
      <c r="D208" s="401"/>
      <c r="E208" s="403"/>
      <c r="F208" s="404"/>
      <c r="H208" s="397">
        <v>50</v>
      </c>
      <c r="I208" s="398" t="s">
        <v>395</v>
      </c>
      <c r="J208" s="399" t="s">
        <v>396</v>
      </c>
      <c r="K208" s="399" t="s">
        <v>347</v>
      </c>
      <c r="L208" s="400" t="s">
        <v>398</v>
      </c>
    </row>
    <row r="209" spans="2:12" ht="90" hidden="1" x14ac:dyDescent="0.2">
      <c r="B209" s="401"/>
      <c r="C209" s="402"/>
      <c r="D209" s="401"/>
      <c r="E209" s="403"/>
      <c r="F209" s="404"/>
      <c r="H209" s="397">
        <v>51</v>
      </c>
      <c r="I209" s="398" t="s">
        <v>395</v>
      </c>
      <c r="J209" s="399" t="s">
        <v>396</v>
      </c>
      <c r="K209" s="399" t="s">
        <v>348</v>
      </c>
      <c r="L209" s="400" t="s">
        <v>399</v>
      </c>
    </row>
    <row r="210" spans="2:12" ht="56.25" hidden="1" x14ac:dyDescent="0.2">
      <c r="B210" s="401"/>
      <c r="C210" s="402"/>
      <c r="D210" s="401"/>
      <c r="E210" s="403"/>
      <c r="F210" s="404"/>
      <c r="H210" s="388">
        <v>52</v>
      </c>
      <c r="I210" s="405" t="s">
        <v>400</v>
      </c>
      <c r="J210" s="406" t="s">
        <v>206</v>
      </c>
      <c r="K210" s="406" t="s">
        <v>346</v>
      </c>
      <c r="L210" s="407" t="s">
        <v>207</v>
      </c>
    </row>
    <row r="211" spans="2:12" ht="101.25" hidden="1" x14ac:dyDescent="0.2">
      <c r="B211" s="401"/>
      <c r="C211" s="402"/>
      <c r="D211" s="401"/>
      <c r="E211" s="403"/>
      <c r="F211" s="404"/>
      <c r="H211" s="388">
        <v>53</v>
      </c>
      <c r="I211" s="405" t="s">
        <v>400</v>
      </c>
      <c r="J211" s="406" t="s">
        <v>206</v>
      </c>
      <c r="K211" s="406" t="s">
        <v>347</v>
      </c>
      <c r="L211" s="407" t="s">
        <v>401</v>
      </c>
    </row>
    <row r="212" spans="2:12" ht="67.5" hidden="1" x14ac:dyDescent="0.2">
      <c r="B212" s="401"/>
      <c r="C212" s="402"/>
      <c r="D212" s="401"/>
      <c r="E212" s="403"/>
      <c r="F212" s="404"/>
      <c r="H212" s="388">
        <v>54</v>
      </c>
      <c r="I212" s="405" t="s">
        <v>400</v>
      </c>
      <c r="J212" s="406" t="s">
        <v>206</v>
      </c>
      <c r="K212" s="406" t="s">
        <v>348</v>
      </c>
      <c r="L212" s="407" t="s">
        <v>402</v>
      </c>
    </row>
    <row r="213" spans="2:12" ht="135" hidden="1" x14ac:dyDescent="0.2">
      <c r="B213" s="401"/>
      <c r="C213" s="402"/>
      <c r="D213" s="401"/>
      <c r="E213" s="403"/>
      <c r="F213" s="404"/>
      <c r="H213" s="397">
        <v>55</v>
      </c>
      <c r="I213" s="398" t="s">
        <v>403</v>
      </c>
      <c r="J213" s="399" t="s">
        <v>188</v>
      </c>
      <c r="K213" s="399" t="s">
        <v>346</v>
      </c>
      <c r="L213" s="400" t="s">
        <v>404</v>
      </c>
    </row>
    <row r="214" spans="2:12" ht="123.75" hidden="1" x14ac:dyDescent="0.2">
      <c r="B214" s="401"/>
      <c r="C214" s="402"/>
      <c r="D214" s="401"/>
      <c r="E214" s="403"/>
      <c r="F214" s="404"/>
      <c r="H214" s="397">
        <v>56</v>
      </c>
      <c r="I214" s="398" t="s">
        <v>403</v>
      </c>
      <c r="J214" s="399" t="s">
        <v>188</v>
      </c>
      <c r="K214" s="399" t="s">
        <v>347</v>
      </c>
      <c r="L214" s="400" t="s">
        <v>104</v>
      </c>
    </row>
    <row r="215" spans="2:12" ht="78.75" hidden="1" x14ac:dyDescent="0.2">
      <c r="B215" s="401"/>
      <c r="C215" s="402"/>
      <c r="D215" s="401"/>
      <c r="E215" s="403"/>
      <c r="F215" s="404"/>
      <c r="H215" s="397">
        <v>57</v>
      </c>
      <c r="I215" s="398" t="s">
        <v>403</v>
      </c>
      <c r="J215" s="399" t="s">
        <v>188</v>
      </c>
      <c r="K215" s="399" t="s">
        <v>348</v>
      </c>
      <c r="L215" s="400" t="s">
        <v>405</v>
      </c>
    </row>
    <row r="216" spans="2:12" ht="101.25" hidden="1" x14ac:dyDescent="0.2">
      <c r="B216" s="401"/>
      <c r="C216" s="402"/>
      <c r="D216" s="401"/>
      <c r="E216" s="403"/>
      <c r="F216" s="404"/>
      <c r="H216" s="388">
        <v>58</v>
      </c>
      <c r="I216" s="405" t="s">
        <v>406</v>
      </c>
      <c r="J216" s="406" t="s">
        <v>407</v>
      </c>
      <c r="K216" s="406" t="s">
        <v>346</v>
      </c>
      <c r="L216" s="407" t="s">
        <v>408</v>
      </c>
    </row>
    <row r="217" spans="2:12" ht="90" hidden="1" x14ac:dyDescent="0.2">
      <c r="B217" s="401"/>
      <c r="C217" s="402"/>
      <c r="D217" s="401"/>
      <c r="E217" s="403"/>
      <c r="F217" s="404"/>
      <c r="H217" s="388">
        <v>59</v>
      </c>
      <c r="I217" s="405" t="s">
        <v>406</v>
      </c>
      <c r="J217" s="406" t="s">
        <v>407</v>
      </c>
      <c r="K217" s="406" t="s">
        <v>347</v>
      </c>
      <c r="L217" s="407" t="s">
        <v>409</v>
      </c>
    </row>
    <row r="218" spans="2:12" ht="90" hidden="1" x14ac:dyDescent="0.2">
      <c r="B218" s="401"/>
      <c r="C218" s="402"/>
      <c r="D218" s="401"/>
      <c r="E218" s="403"/>
      <c r="F218" s="404"/>
      <c r="H218" s="388">
        <v>60</v>
      </c>
      <c r="I218" s="405" t="s">
        <v>406</v>
      </c>
      <c r="J218" s="406" t="s">
        <v>407</v>
      </c>
      <c r="K218" s="406" t="s">
        <v>348</v>
      </c>
      <c r="L218" s="407" t="s">
        <v>410</v>
      </c>
    </row>
    <row r="219" spans="2:12" ht="90" hidden="1" x14ac:dyDescent="0.2">
      <c r="B219" s="401"/>
      <c r="C219" s="402"/>
      <c r="D219" s="401"/>
      <c r="E219" s="403"/>
      <c r="F219" s="404"/>
      <c r="H219" s="397">
        <v>61</v>
      </c>
      <c r="I219" s="398" t="s">
        <v>411</v>
      </c>
      <c r="J219" s="399" t="s">
        <v>219</v>
      </c>
      <c r="K219" s="399" t="s">
        <v>346</v>
      </c>
      <c r="L219" s="400" t="s">
        <v>220</v>
      </c>
    </row>
    <row r="220" spans="2:12" ht="135" hidden="1" x14ac:dyDescent="0.2">
      <c r="B220" s="401"/>
      <c r="C220" s="402"/>
      <c r="D220" s="401"/>
      <c r="E220" s="403"/>
      <c r="F220" s="404"/>
      <c r="H220" s="397">
        <v>62</v>
      </c>
      <c r="I220" s="398" t="s">
        <v>411</v>
      </c>
      <c r="J220" s="399" t="s">
        <v>219</v>
      </c>
      <c r="K220" s="399" t="s">
        <v>347</v>
      </c>
      <c r="L220" s="400" t="s">
        <v>138</v>
      </c>
    </row>
    <row r="221" spans="2:12" ht="78.75" hidden="1" x14ac:dyDescent="0.2">
      <c r="B221" s="401"/>
      <c r="C221" s="402"/>
      <c r="D221" s="401"/>
      <c r="E221" s="403"/>
      <c r="F221" s="404"/>
      <c r="H221" s="397">
        <v>63</v>
      </c>
      <c r="I221" s="398" t="s">
        <v>411</v>
      </c>
      <c r="J221" s="399" t="s">
        <v>219</v>
      </c>
      <c r="K221" s="399" t="s">
        <v>348</v>
      </c>
      <c r="L221" s="400" t="s">
        <v>412</v>
      </c>
    </row>
    <row r="222" spans="2:12" ht="123.75" hidden="1" x14ac:dyDescent="0.2">
      <c r="B222" s="401"/>
      <c r="C222" s="402"/>
      <c r="D222" s="401"/>
      <c r="E222" s="403"/>
      <c r="F222" s="404"/>
      <c r="H222" s="388">
        <v>64</v>
      </c>
      <c r="I222" s="405" t="s">
        <v>413</v>
      </c>
      <c r="J222" s="406" t="s">
        <v>414</v>
      </c>
      <c r="K222" s="406" t="s">
        <v>346</v>
      </c>
      <c r="L222" s="407" t="s">
        <v>415</v>
      </c>
    </row>
    <row r="223" spans="2:12" ht="90" hidden="1" x14ac:dyDescent="0.2">
      <c r="B223" s="401"/>
      <c r="C223" s="402"/>
      <c r="D223" s="401"/>
      <c r="E223" s="403"/>
      <c r="F223" s="404"/>
      <c r="H223" s="388">
        <v>65</v>
      </c>
      <c r="I223" s="405" t="s">
        <v>413</v>
      </c>
      <c r="J223" s="406" t="s">
        <v>414</v>
      </c>
      <c r="K223" s="406" t="s">
        <v>347</v>
      </c>
      <c r="L223" s="407" t="s">
        <v>416</v>
      </c>
    </row>
    <row r="224" spans="2:12" ht="90" hidden="1" x14ac:dyDescent="0.2">
      <c r="B224" s="401"/>
      <c r="C224" s="402"/>
      <c r="D224" s="401"/>
      <c r="E224" s="403"/>
      <c r="F224" s="404"/>
      <c r="H224" s="388">
        <v>66</v>
      </c>
      <c r="I224" s="405" t="s">
        <v>413</v>
      </c>
      <c r="J224" s="406" t="s">
        <v>414</v>
      </c>
      <c r="K224" s="406" t="s">
        <v>348</v>
      </c>
      <c r="L224" s="407" t="s">
        <v>417</v>
      </c>
    </row>
    <row r="225" spans="2:12" ht="112.5" hidden="1" x14ac:dyDescent="0.2">
      <c r="B225" s="401"/>
      <c r="C225" s="402"/>
      <c r="D225" s="401"/>
      <c r="E225" s="403"/>
      <c r="F225" s="404"/>
      <c r="H225" s="397">
        <v>67</v>
      </c>
      <c r="I225" s="398" t="s">
        <v>418</v>
      </c>
      <c r="J225" s="399" t="s">
        <v>419</v>
      </c>
      <c r="K225" s="399" t="s">
        <v>346</v>
      </c>
      <c r="L225" s="400" t="s">
        <v>420</v>
      </c>
    </row>
    <row r="226" spans="2:12" ht="112.5" hidden="1" x14ac:dyDescent="0.2">
      <c r="B226" s="401"/>
      <c r="C226" s="402"/>
      <c r="D226" s="401"/>
      <c r="E226" s="403"/>
      <c r="F226" s="404"/>
      <c r="H226" s="397">
        <v>68</v>
      </c>
      <c r="I226" s="398" t="s">
        <v>418</v>
      </c>
      <c r="J226" s="399" t="s">
        <v>419</v>
      </c>
      <c r="K226" s="399" t="s">
        <v>347</v>
      </c>
      <c r="L226" s="400" t="s">
        <v>421</v>
      </c>
    </row>
    <row r="227" spans="2:12" ht="112.5" hidden="1" x14ac:dyDescent="0.2">
      <c r="B227" s="401"/>
      <c r="C227" s="402"/>
      <c r="D227" s="401"/>
      <c r="E227" s="403"/>
      <c r="F227" s="404"/>
      <c r="H227" s="397">
        <v>69</v>
      </c>
      <c r="I227" s="398" t="s">
        <v>418</v>
      </c>
      <c r="J227" s="399" t="s">
        <v>419</v>
      </c>
      <c r="K227" s="399" t="s">
        <v>348</v>
      </c>
      <c r="L227" s="400" t="s">
        <v>422</v>
      </c>
    </row>
    <row r="228" spans="2:12" ht="78.75" hidden="1" x14ac:dyDescent="0.2">
      <c r="B228" s="401"/>
      <c r="C228" s="402"/>
      <c r="D228" s="401"/>
      <c r="E228" s="403"/>
      <c r="F228" s="404"/>
      <c r="H228" s="388">
        <v>70</v>
      </c>
      <c r="I228" s="405" t="s">
        <v>423</v>
      </c>
      <c r="J228" s="406" t="s">
        <v>208</v>
      </c>
      <c r="K228" s="406" t="s">
        <v>346</v>
      </c>
      <c r="L228" s="407" t="s">
        <v>209</v>
      </c>
    </row>
    <row r="229" spans="2:12" ht="90" hidden="1" x14ac:dyDescent="0.2">
      <c r="B229" s="401"/>
      <c r="C229" s="402"/>
      <c r="D229" s="401"/>
      <c r="E229" s="403"/>
      <c r="F229" s="404"/>
      <c r="H229" s="388">
        <v>71</v>
      </c>
      <c r="I229" s="405" t="s">
        <v>423</v>
      </c>
      <c r="J229" s="406" t="s">
        <v>208</v>
      </c>
      <c r="K229" s="406" t="s">
        <v>347</v>
      </c>
      <c r="L229" s="407" t="s">
        <v>124</v>
      </c>
    </row>
    <row r="230" spans="2:12" ht="78.75" hidden="1" x14ac:dyDescent="0.2">
      <c r="B230" s="401"/>
      <c r="C230" s="402"/>
      <c r="D230" s="401"/>
      <c r="E230" s="403"/>
      <c r="F230" s="404"/>
      <c r="H230" s="388">
        <v>72</v>
      </c>
      <c r="I230" s="405" t="s">
        <v>423</v>
      </c>
      <c r="J230" s="406" t="s">
        <v>208</v>
      </c>
      <c r="K230" s="406" t="s">
        <v>348</v>
      </c>
      <c r="L230" s="407" t="s">
        <v>424</v>
      </c>
    </row>
    <row r="231" spans="2:12" ht="67.5" hidden="1" x14ac:dyDescent="0.2">
      <c r="B231" s="401"/>
      <c r="C231" s="402"/>
      <c r="D231" s="401"/>
      <c r="E231" s="403"/>
      <c r="F231" s="404"/>
      <c r="H231" s="397">
        <v>73</v>
      </c>
      <c r="I231" s="398" t="s">
        <v>425</v>
      </c>
      <c r="J231" s="399" t="s">
        <v>221</v>
      </c>
      <c r="K231" s="399" t="s">
        <v>346</v>
      </c>
      <c r="L231" s="400" t="s">
        <v>426</v>
      </c>
    </row>
    <row r="232" spans="2:12" ht="112.5" hidden="1" x14ac:dyDescent="0.2">
      <c r="B232" s="401"/>
      <c r="C232" s="402"/>
      <c r="D232" s="401"/>
      <c r="E232" s="403"/>
      <c r="F232" s="404"/>
      <c r="H232" s="397">
        <v>74</v>
      </c>
      <c r="I232" s="398" t="s">
        <v>425</v>
      </c>
      <c r="J232" s="399" t="s">
        <v>221</v>
      </c>
      <c r="K232" s="399" t="s">
        <v>347</v>
      </c>
      <c r="L232" s="400" t="s">
        <v>136</v>
      </c>
    </row>
    <row r="233" spans="2:12" ht="67.5" hidden="1" x14ac:dyDescent="0.2">
      <c r="B233" s="401"/>
      <c r="C233" s="402"/>
      <c r="D233" s="401"/>
      <c r="E233" s="403"/>
      <c r="F233" s="404"/>
      <c r="H233" s="397">
        <v>75</v>
      </c>
      <c r="I233" s="398" t="s">
        <v>425</v>
      </c>
      <c r="J233" s="399" t="s">
        <v>221</v>
      </c>
      <c r="K233" s="399" t="s">
        <v>348</v>
      </c>
      <c r="L233" s="409" t="s">
        <v>427</v>
      </c>
    </row>
    <row r="234" spans="2:12" ht="135" hidden="1" x14ac:dyDescent="0.2">
      <c r="B234" s="401"/>
      <c r="C234" s="402"/>
      <c r="D234" s="401"/>
      <c r="E234" s="403"/>
      <c r="F234" s="404"/>
      <c r="H234" s="388">
        <v>76</v>
      </c>
      <c r="I234" s="405" t="s">
        <v>428</v>
      </c>
      <c r="J234" s="406" t="s">
        <v>429</v>
      </c>
      <c r="K234" s="406" t="s">
        <v>346</v>
      </c>
      <c r="L234" s="407" t="s">
        <v>430</v>
      </c>
    </row>
    <row r="235" spans="2:12" ht="101.25" hidden="1" x14ac:dyDescent="0.2">
      <c r="B235" s="401"/>
      <c r="C235" s="402"/>
      <c r="D235" s="401"/>
      <c r="E235" s="403"/>
      <c r="F235" s="404"/>
      <c r="H235" s="388">
        <v>77</v>
      </c>
      <c r="I235" s="405" t="s">
        <v>428</v>
      </c>
      <c r="J235" s="406" t="s">
        <v>429</v>
      </c>
      <c r="K235" s="406" t="s">
        <v>347</v>
      </c>
      <c r="L235" s="407" t="s">
        <v>431</v>
      </c>
    </row>
    <row r="236" spans="2:12" ht="123.75" hidden="1" x14ac:dyDescent="0.2">
      <c r="B236" s="401"/>
      <c r="C236" s="402"/>
      <c r="D236" s="401"/>
      <c r="E236" s="403"/>
      <c r="F236" s="404"/>
      <c r="H236" s="388">
        <v>78</v>
      </c>
      <c r="I236" s="405" t="s">
        <v>428</v>
      </c>
      <c r="J236" s="406" t="s">
        <v>429</v>
      </c>
      <c r="K236" s="406" t="s">
        <v>348</v>
      </c>
      <c r="L236" s="407" t="s">
        <v>432</v>
      </c>
    </row>
    <row r="237" spans="2:12" ht="90" hidden="1" x14ac:dyDescent="0.2">
      <c r="B237" s="401"/>
      <c r="C237" s="402"/>
      <c r="D237" s="401"/>
      <c r="E237" s="403"/>
      <c r="F237" s="404"/>
      <c r="H237" s="397">
        <v>79</v>
      </c>
      <c r="I237" s="398" t="s">
        <v>433</v>
      </c>
      <c r="J237" s="399" t="s">
        <v>434</v>
      </c>
      <c r="K237" s="399" t="s">
        <v>346</v>
      </c>
      <c r="L237" s="400" t="s">
        <v>435</v>
      </c>
    </row>
    <row r="238" spans="2:12" ht="90" hidden="1" x14ac:dyDescent="0.2">
      <c r="B238" s="401"/>
      <c r="C238" s="402"/>
      <c r="D238" s="401"/>
      <c r="E238" s="403"/>
      <c r="F238" s="404"/>
      <c r="H238" s="397">
        <v>80</v>
      </c>
      <c r="I238" s="398" t="s">
        <v>433</v>
      </c>
      <c r="J238" s="399" t="s">
        <v>434</v>
      </c>
      <c r="K238" s="399" t="s">
        <v>347</v>
      </c>
      <c r="L238" s="400" t="s">
        <v>436</v>
      </c>
    </row>
    <row r="239" spans="2:12" ht="78.75" hidden="1" x14ac:dyDescent="0.2">
      <c r="B239" s="401"/>
      <c r="C239" s="402"/>
      <c r="D239" s="401"/>
      <c r="E239" s="403"/>
      <c r="F239" s="404"/>
      <c r="H239" s="397">
        <v>81</v>
      </c>
      <c r="I239" s="398" t="s">
        <v>433</v>
      </c>
      <c r="J239" s="399" t="s">
        <v>434</v>
      </c>
      <c r="K239" s="399" t="s">
        <v>348</v>
      </c>
      <c r="L239" s="400" t="s">
        <v>437</v>
      </c>
    </row>
    <row r="240" spans="2:12" ht="236.25" hidden="1" x14ac:dyDescent="0.2">
      <c r="B240" s="401"/>
      <c r="C240" s="402"/>
      <c r="D240" s="401"/>
      <c r="E240" s="403"/>
      <c r="F240" s="404"/>
      <c r="H240" s="388">
        <v>82</v>
      </c>
      <c r="I240" s="405" t="s">
        <v>438</v>
      </c>
      <c r="J240" s="406" t="s">
        <v>439</v>
      </c>
      <c r="K240" s="406" t="s">
        <v>346</v>
      </c>
      <c r="L240" s="407" t="s">
        <v>440</v>
      </c>
    </row>
    <row r="241" spans="2:12" ht="90" hidden="1" x14ac:dyDescent="0.2">
      <c r="B241" s="401"/>
      <c r="C241" s="402"/>
      <c r="D241" s="401"/>
      <c r="E241" s="403"/>
      <c r="F241" s="404"/>
      <c r="H241" s="388">
        <v>83</v>
      </c>
      <c r="I241" s="405" t="s">
        <v>438</v>
      </c>
      <c r="J241" s="406" t="s">
        <v>439</v>
      </c>
      <c r="K241" s="406" t="s">
        <v>347</v>
      </c>
      <c r="L241" s="407" t="s">
        <v>441</v>
      </c>
    </row>
    <row r="242" spans="2:12" ht="90" hidden="1" x14ac:dyDescent="0.2">
      <c r="B242" s="401"/>
      <c r="C242" s="402"/>
      <c r="D242" s="401"/>
      <c r="E242" s="403"/>
      <c r="F242" s="404"/>
      <c r="H242" s="388">
        <v>84</v>
      </c>
      <c r="I242" s="405" t="s">
        <v>438</v>
      </c>
      <c r="J242" s="406" t="s">
        <v>439</v>
      </c>
      <c r="K242" s="406" t="s">
        <v>348</v>
      </c>
      <c r="L242" s="407" t="s">
        <v>442</v>
      </c>
    </row>
    <row r="243" spans="2:12" ht="191.25" hidden="1" x14ac:dyDescent="0.2">
      <c r="B243" s="401"/>
      <c r="C243" s="402"/>
      <c r="D243" s="401"/>
      <c r="E243" s="403"/>
      <c r="F243" s="404"/>
      <c r="H243" s="397">
        <v>85</v>
      </c>
      <c r="I243" s="398" t="s">
        <v>443</v>
      </c>
      <c r="J243" s="399" t="s">
        <v>213</v>
      </c>
      <c r="K243" s="399" t="s">
        <v>346</v>
      </c>
      <c r="L243" s="400" t="s">
        <v>214</v>
      </c>
    </row>
    <row r="244" spans="2:12" ht="168.75" hidden="1" x14ac:dyDescent="0.2">
      <c r="B244" s="401"/>
      <c r="C244" s="402"/>
      <c r="D244" s="401"/>
      <c r="E244" s="403"/>
      <c r="F244" s="404"/>
      <c r="H244" s="397">
        <v>86</v>
      </c>
      <c r="I244" s="398" t="s">
        <v>443</v>
      </c>
      <c r="J244" s="399" t="s">
        <v>213</v>
      </c>
      <c r="K244" s="399" t="s">
        <v>347</v>
      </c>
      <c r="L244" s="400" t="s">
        <v>444</v>
      </c>
    </row>
    <row r="245" spans="2:12" ht="146.25" hidden="1" x14ac:dyDescent="0.2">
      <c r="B245" s="401"/>
      <c r="C245" s="402"/>
      <c r="D245" s="401"/>
      <c r="E245" s="403"/>
      <c r="F245" s="404"/>
      <c r="H245" s="397">
        <v>87</v>
      </c>
      <c r="I245" s="398" t="s">
        <v>443</v>
      </c>
      <c r="J245" s="399" t="s">
        <v>213</v>
      </c>
      <c r="K245" s="399" t="s">
        <v>348</v>
      </c>
      <c r="L245" s="400" t="s">
        <v>445</v>
      </c>
    </row>
    <row r="246" spans="2:12" ht="135" hidden="1" x14ac:dyDescent="0.2">
      <c r="B246" s="401"/>
      <c r="C246" s="402"/>
      <c r="D246" s="401"/>
      <c r="E246" s="403"/>
      <c r="F246" s="404"/>
      <c r="H246" s="388">
        <v>88</v>
      </c>
      <c r="I246" s="405" t="s">
        <v>446</v>
      </c>
      <c r="J246" s="406" t="s">
        <v>447</v>
      </c>
      <c r="K246" s="406" t="s">
        <v>346</v>
      </c>
      <c r="L246" s="407" t="s">
        <v>448</v>
      </c>
    </row>
    <row r="247" spans="2:12" ht="101.25" hidden="1" x14ac:dyDescent="0.2">
      <c r="B247" s="401"/>
      <c r="C247" s="402"/>
      <c r="D247" s="401"/>
      <c r="E247" s="403"/>
      <c r="F247" s="404"/>
      <c r="H247" s="388">
        <v>89</v>
      </c>
      <c r="I247" s="405" t="s">
        <v>446</v>
      </c>
      <c r="J247" s="406" t="s">
        <v>447</v>
      </c>
      <c r="K247" s="406" t="s">
        <v>347</v>
      </c>
      <c r="L247" s="407" t="s">
        <v>449</v>
      </c>
    </row>
    <row r="248" spans="2:12" ht="101.25" hidden="1" x14ac:dyDescent="0.2">
      <c r="B248" s="401"/>
      <c r="C248" s="402"/>
      <c r="D248" s="401"/>
      <c r="E248" s="403"/>
      <c r="F248" s="404"/>
      <c r="H248" s="388">
        <v>90</v>
      </c>
      <c r="I248" s="405" t="s">
        <v>446</v>
      </c>
      <c r="J248" s="406" t="s">
        <v>447</v>
      </c>
      <c r="K248" s="406" t="s">
        <v>348</v>
      </c>
      <c r="L248" s="407" t="s">
        <v>450</v>
      </c>
    </row>
    <row r="249" spans="2:12" ht="90" hidden="1" x14ac:dyDescent="0.2">
      <c r="B249" s="401"/>
      <c r="C249" s="402"/>
      <c r="D249" s="401"/>
      <c r="E249" s="403"/>
      <c r="F249" s="404"/>
      <c r="H249" s="397">
        <v>91</v>
      </c>
      <c r="I249" s="398" t="s">
        <v>451</v>
      </c>
      <c r="J249" s="399" t="s">
        <v>452</v>
      </c>
      <c r="K249" s="399" t="s">
        <v>346</v>
      </c>
      <c r="L249" s="400" t="s">
        <v>453</v>
      </c>
    </row>
    <row r="250" spans="2:12" ht="112.5" hidden="1" x14ac:dyDescent="0.2">
      <c r="B250" s="401"/>
      <c r="C250" s="402"/>
      <c r="D250" s="401"/>
      <c r="E250" s="403"/>
      <c r="F250" s="404"/>
      <c r="H250" s="397">
        <v>92</v>
      </c>
      <c r="I250" s="398" t="s">
        <v>451</v>
      </c>
      <c r="J250" s="399" t="s">
        <v>452</v>
      </c>
      <c r="K250" s="399" t="s">
        <v>347</v>
      </c>
      <c r="L250" s="400" t="s">
        <v>454</v>
      </c>
    </row>
    <row r="251" spans="2:12" ht="90" hidden="1" x14ac:dyDescent="0.2">
      <c r="B251" s="401"/>
      <c r="C251" s="402"/>
      <c r="D251" s="401"/>
      <c r="E251" s="403"/>
      <c r="F251" s="404"/>
      <c r="H251" s="397">
        <v>93</v>
      </c>
      <c r="I251" s="398" t="s">
        <v>451</v>
      </c>
      <c r="J251" s="399" t="s">
        <v>452</v>
      </c>
      <c r="K251" s="399" t="s">
        <v>348</v>
      </c>
      <c r="L251" s="400" t="s">
        <v>455</v>
      </c>
    </row>
    <row r="252" spans="2:12" ht="101.25" hidden="1" x14ac:dyDescent="0.2">
      <c r="B252" s="401"/>
      <c r="C252" s="402"/>
      <c r="D252" s="401"/>
      <c r="E252" s="403"/>
      <c r="F252" s="404"/>
      <c r="H252" s="388">
        <v>94</v>
      </c>
      <c r="I252" s="405" t="s">
        <v>456</v>
      </c>
      <c r="J252" s="406" t="s">
        <v>457</v>
      </c>
      <c r="K252" s="406" t="s">
        <v>346</v>
      </c>
      <c r="L252" s="407" t="s">
        <v>458</v>
      </c>
    </row>
    <row r="253" spans="2:12" ht="101.25" hidden="1" x14ac:dyDescent="0.2">
      <c r="B253" s="401"/>
      <c r="C253" s="402"/>
      <c r="D253" s="401"/>
      <c r="E253" s="403"/>
      <c r="F253" s="404"/>
      <c r="H253" s="388">
        <v>95</v>
      </c>
      <c r="I253" s="405" t="s">
        <v>456</v>
      </c>
      <c r="J253" s="406" t="s">
        <v>457</v>
      </c>
      <c r="K253" s="406" t="s">
        <v>347</v>
      </c>
      <c r="L253" s="407" t="s">
        <v>459</v>
      </c>
    </row>
    <row r="254" spans="2:12" ht="101.25" hidden="1" x14ac:dyDescent="0.2">
      <c r="B254" s="401"/>
      <c r="C254" s="402"/>
      <c r="D254" s="401"/>
      <c r="E254" s="403"/>
      <c r="F254" s="404"/>
      <c r="H254" s="388">
        <v>96</v>
      </c>
      <c r="I254" s="405" t="s">
        <v>456</v>
      </c>
      <c r="J254" s="406" t="s">
        <v>457</v>
      </c>
      <c r="K254" s="406" t="s">
        <v>348</v>
      </c>
      <c r="L254" s="407" t="s">
        <v>460</v>
      </c>
    </row>
    <row r="255" spans="2:12" ht="213.75" hidden="1" x14ac:dyDescent="0.2">
      <c r="B255" s="401"/>
      <c r="C255" s="402"/>
      <c r="D255" s="401"/>
      <c r="E255" s="403"/>
      <c r="F255" s="404"/>
      <c r="H255" s="397">
        <v>97</v>
      </c>
      <c r="I255" s="398" t="s">
        <v>461</v>
      </c>
      <c r="J255" s="399" t="s">
        <v>462</v>
      </c>
      <c r="K255" s="399" t="s">
        <v>346</v>
      </c>
      <c r="L255" s="400" t="s">
        <v>463</v>
      </c>
    </row>
    <row r="256" spans="2:12" ht="157.5" hidden="1" x14ac:dyDescent="0.2">
      <c r="B256" s="401"/>
      <c r="C256" s="402"/>
      <c r="D256" s="401"/>
      <c r="E256" s="403"/>
      <c r="F256" s="404"/>
      <c r="H256" s="397">
        <v>98</v>
      </c>
      <c r="I256" s="398" t="s">
        <v>461</v>
      </c>
      <c r="J256" s="399" t="s">
        <v>462</v>
      </c>
      <c r="K256" s="399" t="s">
        <v>347</v>
      </c>
      <c r="L256" s="400" t="s">
        <v>464</v>
      </c>
    </row>
    <row r="257" spans="2:12" ht="157.5" hidden="1" x14ac:dyDescent="0.2">
      <c r="B257" s="401"/>
      <c r="C257" s="402"/>
      <c r="D257" s="401"/>
      <c r="E257" s="403"/>
      <c r="F257" s="404"/>
      <c r="H257" s="397">
        <v>99</v>
      </c>
      <c r="I257" s="398" t="s">
        <v>461</v>
      </c>
      <c r="J257" s="399" t="s">
        <v>462</v>
      </c>
      <c r="K257" s="399" t="s">
        <v>348</v>
      </c>
      <c r="L257" s="400" t="s">
        <v>465</v>
      </c>
    </row>
    <row r="258" spans="2:12" ht="135" hidden="1" x14ac:dyDescent="0.2">
      <c r="B258" s="401"/>
      <c r="C258" s="402"/>
      <c r="D258" s="401"/>
      <c r="E258" s="403"/>
      <c r="F258" s="404"/>
      <c r="H258" s="388">
        <v>100</v>
      </c>
      <c r="I258" s="405" t="s">
        <v>466</v>
      </c>
      <c r="J258" s="406" t="s">
        <v>467</v>
      </c>
      <c r="K258" s="406" t="s">
        <v>346</v>
      </c>
      <c r="L258" s="407" t="s">
        <v>216</v>
      </c>
    </row>
    <row r="259" spans="2:12" ht="90" hidden="1" x14ac:dyDescent="0.2">
      <c r="B259" s="401"/>
      <c r="C259" s="402"/>
      <c r="D259" s="401"/>
      <c r="E259" s="403"/>
      <c r="F259" s="404"/>
      <c r="H259" s="388">
        <v>101</v>
      </c>
      <c r="I259" s="405" t="s">
        <v>466</v>
      </c>
      <c r="J259" s="406" t="s">
        <v>467</v>
      </c>
      <c r="K259" s="406" t="s">
        <v>347</v>
      </c>
      <c r="L259" s="407" t="s">
        <v>468</v>
      </c>
    </row>
    <row r="260" spans="2:12" ht="135" hidden="1" x14ac:dyDescent="0.2">
      <c r="B260" s="401"/>
      <c r="C260" s="402"/>
      <c r="D260" s="401"/>
      <c r="E260" s="403"/>
      <c r="F260" s="404"/>
      <c r="H260" s="410">
        <v>102</v>
      </c>
      <c r="I260" s="411" t="s">
        <v>466</v>
      </c>
      <c r="J260" s="412" t="s">
        <v>467</v>
      </c>
      <c r="K260" s="412" t="s">
        <v>348</v>
      </c>
      <c r="L260" s="413" t="s">
        <v>469</v>
      </c>
    </row>
    <row r="261" spans="2:12" hidden="1" x14ac:dyDescent="0.2">
      <c r="B261" s="401"/>
      <c r="C261" s="402"/>
      <c r="D261" s="401"/>
      <c r="E261" s="403"/>
      <c r="F261" s="404"/>
      <c r="H261" s="414"/>
      <c r="I261" s="415"/>
      <c r="J261" s="416"/>
      <c r="K261" s="414"/>
      <c r="L261" s="417"/>
    </row>
    <row r="262" spans="2:12" ht="18.75" hidden="1" x14ac:dyDescent="0.2">
      <c r="B262" s="401"/>
      <c r="C262" s="402"/>
      <c r="D262" s="401"/>
      <c r="E262" s="403"/>
      <c r="F262" s="404"/>
      <c r="H262" s="1276" t="s">
        <v>9</v>
      </c>
      <c r="I262" s="1274"/>
      <c r="J262" s="1274"/>
      <c r="K262" s="1274"/>
      <c r="L262" s="1275"/>
    </row>
    <row r="263" spans="2:12" ht="51" hidden="1" x14ac:dyDescent="0.2">
      <c r="B263" s="401"/>
      <c r="C263" s="402"/>
      <c r="D263" s="401"/>
      <c r="E263" s="403"/>
      <c r="F263" s="404"/>
      <c r="H263" s="395" t="s">
        <v>10</v>
      </c>
      <c r="I263" s="418" t="s">
        <v>342</v>
      </c>
      <c r="J263" s="395" t="s">
        <v>12</v>
      </c>
      <c r="K263" s="395" t="s">
        <v>343</v>
      </c>
      <c r="L263" s="395" t="s">
        <v>2</v>
      </c>
    </row>
    <row r="264" spans="2:12" ht="247.5" hidden="1" x14ac:dyDescent="0.2">
      <c r="B264" s="401"/>
      <c r="C264" s="402"/>
      <c r="D264" s="401"/>
      <c r="E264" s="403"/>
      <c r="F264" s="404"/>
      <c r="H264" s="419">
        <v>1</v>
      </c>
      <c r="I264" s="420" t="s">
        <v>470</v>
      </c>
      <c r="J264" s="421" t="s">
        <v>471</v>
      </c>
      <c r="K264" s="422" t="s">
        <v>346</v>
      </c>
      <c r="L264" s="423" t="s">
        <v>472</v>
      </c>
    </row>
    <row r="265" spans="2:12" ht="146.25" hidden="1" x14ac:dyDescent="0.2">
      <c r="B265" s="401"/>
      <c r="C265" s="402"/>
      <c r="D265" s="401"/>
      <c r="E265" s="403"/>
      <c r="F265" s="404"/>
      <c r="H265" s="419">
        <v>2</v>
      </c>
      <c r="I265" s="420" t="s">
        <v>470</v>
      </c>
      <c r="J265" s="421" t="s">
        <v>471</v>
      </c>
      <c r="K265" s="422" t="s">
        <v>347</v>
      </c>
      <c r="L265" s="423" t="s">
        <v>473</v>
      </c>
    </row>
    <row r="266" spans="2:12" ht="191.25" hidden="1" x14ac:dyDescent="0.2">
      <c r="B266" s="401"/>
      <c r="C266" s="402"/>
      <c r="D266" s="401"/>
      <c r="E266" s="403"/>
      <c r="F266" s="404"/>
      <c r="H266" s="419">
        <v>3</v>
      </c>
      <c r="I266" s="420" t="s">
        <v>470</v>
      </c>
      <c r="J266" s="421" t="s">
        <v>471</v>
      </c>
      <c r="K266" s="422" t="s">
        <v>348</v>
      </c>
      <c r="L266" s="423" t="s">
        <v>474</v>
      </c>
    </row>
    <row r="267" spans="2:12" ht="213.75" hidden="1" x14ac:dyDescent="0.2">
      <c r="B267" s="401"/>
      <c r="C267" s="402"/>
      <c r="D267" s="401"/>
      <c r="E267" s="403"/>
      <c r="F267" s="404"/>
      <c r="H267" s="424">
        <v>4</v>
      </c>
      <c r="I267" s="425" t="s">
        <v>475</v>
      </c>
      <c r="J267" s="426" t="s">
        <v>476</v>
      </c>
      <c r="K267" s="427" t="s">
        <v>346</v>
      </c>
      <c r="L267" s="428" t="s">
        <v>477</v>
      </c>
    </row>
    <row r="268" spans="2:12" ht="213.75" hidden="1" x14ac:dyDescent="0.2">
      <c r="B268" s="401"/>
      <c r="C268" s="402"/>
      <c r="D268" s="401"/>
      <c r="E268" s="403"/>
      <c r="F268" s="404"/>
      <c r="H268" s="424">
        <v>5</v>
      </c>
      <c r="I268" s="425" t="s">
        <v>475</v>
      </c>
      <c r="J268" s="426" t="s">
        <v>476</v>
      </c>
      <c r="K268" s="427" t="s">
        <v>347</v>
      </c>
      <c r="L268" s="428" t="s">
        <v>478</v>
      </c>
    </row>
    <row r="269" spans="2:12" ht="213.75" hidden="1" x14ac:dyDescent="0.2">
      <c r="B269" s="401"/>
      <c r="C269" s="402"/>
      <c r="D269" s="401"/>
      <c r="E269" s="403"/>
      <c r="F269" s="404"/>
      <c r="H269" s="424">
        <v>6</v>
      </c>
      <c r="I269" s="425" t="s">
        <v>475</v>
      </c>
      <c r="J269" s="426" t="s">
        <v>476</v>
      </c>
      <c r="K269" s="427" t="s">
        <v>348</v>
      </c>
      <c r="L269" s="428" t="s">
        <v>479</v>
      </c>
    </row>
    <row r="270" spans="2:12" ht="157.5" hidden="1" x14ac:dyDescent="0.2">
      <c r="B270" s="401"/>
      <c r="C270" s="402"/>
      <c r="D270" s="401"/>
      <c r="E270" s="403"/>
      <c r="F270" s="404"/>
      <c r="H270" s="419">
        <v>7</v>
      </c>
      <c r="I270" s="420" t="s">
        <v>480</v>
      </c>
      <c r="J270" s="421" t="s">
        <v>481</v>
      </c>
      <c r="K270" s="422" t="s">
        <v>346</v>
      </c>
      <c r="L270" s="423" t="s">
        <v>482</v>
      </c>
    </row>
    <row r="271" spans="2:12" ht="112.5" hidden="1" x14ac:dyDescent="0.2">
      <c r="B271" s="401"/>
      <c r="C271" s="402"/>
      <c r="D271" s="401"/>
      <c r="E271" s="403"/>
      <c r="F271" s="404"/>
      <c r="H271" s="419">
        <v>8</v>
      </c>
      <c r="I271" s="420" t="s">
        <v>480</v>
      </c>
      <c r="J271" s="421" t="s">
        <v>481</v>
      </c>
      <c r="K271" s="422" t="s">
        <v>347</v>
      </c>
      <c r="L271" s="423" t="s">
        <v>483</v>
      </c>
    </row>
    <row r="272" spans="2:12" ht="78.75" hidden="1" x14ac:dyDescent="0.2">
      <c r="B272" s="401"/>
      <c r="C272" s="402"/>
      <c r="D272" s="401"/>
      <c r="E272" s="403"/>
      <c r="F272" s="404"/>
      <c r="H272" s="419">
        <v>9</v>
      </c>
      <c r="I272" s="420" t="s">
        <v>480</v>
      </c>
      <c r="J272" s="421" t="s">
        <v>481</v>
      </c>
      <c r="K272" s="422" t="s">
        <v>348</v>
      </c>
      <c r="L272" s="423" t="s">
        <v>484</v>
      </c>
    </row>
    <row r="273" spans="2:12" ht="123.75" hidden="1" x14ac:dyDescent="0.2">
      <c r="B273" s="401"/>
      <c r="C273" s="402"/>
      <c r="D273" s="401"/>
      <c r="E273" s="403"/>
      <c r="F273" s="404"/>
      <c r="H273" s="429">
        <v>10</v>
      </c>
      <c r="I273" s="425" t="s">
        <v>485</v>
      </c>
      <c r="J273" s="426" t="s">
        <v>486</v>
      </c>
      <c r="K273" s="427" t="s">
        <v>346</v>
      </c>
      <c r="L273" s="428" t="s">
        <v>487</v>
      </c>
    </row>
    <row r="274" spans="2:12" ht="112.5" hidden="1" x14ac:dyDescent="0.2">
      <c r="B274" s="401"/>
      <c r="C274" s="402"/>
      <c r="D274" s="401"/>
      <c r="E274" s="403"/>
      <c r="F274" s="404"/>
      <c r="H274" s="429">
        <v>11</v>
      </c>
      <c r="I274" s="425" t="s">
        <v>485</v>
      </c>
      <c r="J274" s="426" t="s">
        <v>486</v>
      </c>
      <c r="K274" s="427" t="s">
        <v>347</v>
      </c>
      <c r="L274" s="428" t="s">
        <v>488</v>
      </c>
    </row>
    <row r="275" spans="2:12" ht="101.25" hidden="1" x14ac:dyDescent="0.2">
      <c r="B275" s="401"/>
      <c r="C275" s="402"/>
      <c r="D275" s="401"/>
      <c r="E275" s="403"/>
      <c r="F275" s="404"/>
      <c r="H275" s="429">
        <v>12</v>
      </c>
      <c r="I275" s="425" t="s">
        <v>485</v>
      </c>
      <c r="J275" s="426" t="s">
        <v>486</v>
      </c>
      <c r="K275" s="427" t="s">
        <v>348</v>
      </c>
      <c r="L275" s="428" t="s">
        <v>489</v>
      </c>
    </row>
    <row r="276" spans="2:12" ht="180" hidden="1" x14ac:dyDescent="0.2">
      <c r="B276" s="401"/>
      <c r="C276" s="402"/>
      <c r="D276" s="401"/>
      <c r="E276" s="403"/>
      <c r="F276" s="404"/>
      <c r="H276" s="430">
        <v>13</v>
      </c>
      <c r="I276" s="431" t="s">
        <v>490</v>
      </c>
      <c r="J276" s="432" t="s">
        <v>491</v>
      </c>
      <c r="K276" s="433" t="s">
        <v>346</v>
      </c>
      <c r="L276" s="434" t="s">
        <v>492</v>
      </c>
    </row>
    <row r="277" spans="2:12" ht="168.75" hidden="1" x14ac:dyDescent="0.2">
      <c r="B277" s="401"/>
      <c r="C277" s="402"/>
      <c r="D277" s="401"/>
      <c r="E277" s="403"/>
      <c r="F277" s="404"/>
      <c r="H277" s="430">
        <v>14</v>
      </c>
      <c r="I277" s="431" t="s">
        <v>490</v>
      </c>
      <c r="J277" s="432" t="s">
        <v>491</v>
      </c>
      <c r="K277" s="433" t="s">
        <v>347</v>
      </c>
      <c r="L277" s="434" t="s">
        <v>493</v>
      </c>
    </row>
    <row r="278" spans="2:12" ht="112.5" hidden="1" x14ac:dyDescent="0.2">
      <c r="B278" s="401"/>
      <c r="C278" s="402"/>
      <c r="D278" s="401"/>
      <c r="E278" s="403"/>
      <c r="F278" s="404"/>
      <c r="H278" s="430">
        <v>15</v>
      </c>
      <c r="I278" s="431" t="s">
        <v>490</v>
      </c>
      <c r="J278" s="432" t="s">
        <v>491</v>
      </c>
      <c r="K278" s="433" t="s">
        <v>348</v>
      </c>
      <c r="L278" s="434" t="s">
        <v>494</v>
      </c>
    </row>
    <row r="279" spans="2:12" ht="270" hidden="1" x14ac:dyDescent="0.2">
      <c r="B279" s="401"/>
      <c r="C279" s="402"/>
      <c r="D279" s="401"/>
      <c r="E279" s="403"/>
      <c r="F279" s="404"/>
      <c r="H279" s="429">
        <v>16</v>
      </c>
      <c r="I279" s="425" t="s">
        <v>495</v>
      </c>
      <c r="J279" s="426" t="s">
        <v>496</v>
      </c>
      <c r="K279" s="427" t="s">
        <v>346</v>
      </c>
      <c r="L279" s="428" t="s">
        <v>497</v>
      </c>
    </row>
    <row r="280" spans="2:12" ht="270" hidden="1" x14ac:dyDescent="0.2">
      <c r="B280" s="401"/>
      <c r="C280" s="402"/>
      <c r="D280" s="401"/>
      <c r="E280" s="403"/>
      <c r="F280" s="404"/>
      <c r="H280" s="429">
        <v>17</v>
      </c>
      <c r="I280" s="425" t="s">
        <v>495</v>
      </c>
      <c r="J280" s="426" t="s">
        <v>496</v>
      </c>
      <c r="K280" s="427" t="s">
        <v>347</v>
      </c>
      <c r="L280" s="428" t="s">
        <v>498</v>
      </c>
    </row>
    <row r="281" spans="2:12" ht="270" hidden="1" x14ac:dyDescent="0.2">
      <c r="B281" s="401"/>
      <c r="C281" s="402"/>
      <c r="D281" s="401"/>
      <c r="E281" s="403"/>
      <c r="F281" s="404"/>
      <c r="H281" s="429">
        <v>18</v>
      </c>
      <c r="I281" s="425" t="s">
        <v>495</v>
      </c>
      <c r="J281" s="426" t="s">
        <v>496</v>
      </c>
      <c r="K281" s="427" t="s">
        <v>348</v>
      </c>
      <c r="L281" s="428" t="s">
        <v>499</v>
      </c>
    </row>
    <row r="282" spans="2:12" ht="202.5" hidden="1" x14ac:dyDescent="0.2">
      <c r="B282" s="401"/>
      <c r="C282" s="402"/>
      <c r="D282" s="401"/>
      <c r="E282" s="403"/>
      <c r="F282" s="404"/>
      <c r="H282" s="435">
        <v>19</v>
      </c>
      <c r="I282" s="420" t="s">
        <v>500</v>
      </c>
      <c r="J282" s="421" t="s">
        <v>501</v>
      </c>
      <c r="K282" s="422" t="s">
        <v>346</v>
      </c>
      <c r="L282" s="423" t="s">
        <v>502</v>
      </c>
    </row>
    <row r="283" spans="2:12" ht="191.25" hidden="1" x14ac:dyDescent="0.2">
      <c r="B283" s="401"/>
      <c r="C283" s="402"/>
      <c r="D283" s="401"/>
      <c r="E283" s="403"/>
      <c r="F283" s="404"/>
      <c r="H283" s="435">
        <v>20</v>
      </c>
      <c r="I283" s="420" t="s">
        <v>500</v>
      </c>
      <c r="J283" s="421" t="s">
        <v>501</v>
      </c>
      <c r="K283" s="422" t="s">
        <v>347</v>
      </c>
      <c r="L283" s="423" t="s">
        <v>503</v>
      </c>
    </row>
    <row r="284" spans="2:12" ht="180" hidden="1" x14ac:dyDescent="0.2">
      <c r="B284" s="401"/>
      <c r="C284" s="402"/>
      <c r="D284" s="401"/>
      <c r="E284" s="403"/>
      <c r="F284" s="404"/>
      <c r="H284" s="435">
        <v>21</v>
      </c>
      <c r="I284" s="420" t="s">
        <v>500</v>
      </c>
      <c r="J284" s="421" t="s">
        <v>501</v>
      </c>
      <c r="K284" s="422" t="s">
        <v>348</v>
      </c>
      <c r="L284" s="423" t="s">
        <v>504</v>
      </c>
    </row>
    <row r="285" spans="2:12" ht="168.75" hidden="1" x14ac:dyDescent="0.2">
      <c r="B285" s="401"/>
      <c r="C285" s="402"/>
      <c r="D285" s="401"/>
      <c r="E285" s="403"/>
      <c r="F285" s="404"/>
      <c r="H285" s="429">
        <v>22</v>
      </c>
      <c r="I285" s="425" t="s">
        <v>505</v>
      </c>
      <c r="J285" s="426" t="s">
        <v>506</v>
      </c>
      <c r="K285" s="427" t="s">
        <v>346</v>
      </c>
      <c r="L285" s="428" t="s">
        <v>187</v>
      </c>
    </row>
    <row r="286" spans="2:12" ht="157.5" hidden="1" x14ac:dyDescent="0.2">
      <c r="B286" s="401"/>
      <c r="C286" s="402"/>
      <c r="D286" s="401"/>
      <c r="E286" s="403"/>
      <c r="F286" s="404"/>
      <c r="H286" s="429">
        <v>23</v>
      </c>
      <c r="I286" s="425" t="s">
        <v>505</v>
      </c>
      <c r="J286" s="426" t="s">
        <v>506</v>
      </c>
      <c r="K286" s="427" t="s">
        <v>347</v>
      </c>
      <c r="L286" s="428" t="s">
        <v>507</v>
      </c>
    </row>
    <row r="287" spans="2:12" ht="157.5" hidden="1" x14ac:dyDescent="0.2">
      <c r="B287" s="401"/>
      <c r="C287" s="402"/>
      <c r="D287" s="401"/>
      <c r="E287" s="403"/>
      <c r="F287" s="404"/>
      <c r="H287" s="429">
        <v>24</v>
      </c>
      <c r="I287" s="425" t="s">
        <v>505</v>
      </c>
      <c r="J287" s="426" t="s">
        <v>506</v>
      </c>
      <c r="K287" s="427" t="s">
        <v>348</v>
      </c>
      <c r="L287" s="428" t="s">
        <v>508</v>
      </c>
    </row>
    <row r="288" spans="2:12" ht="15" hidden="1" x14ac:dyDescent="0.2">
      <c r="B288" s="401"/>
      <c r="C288" s="402"/>
      <c r="D288" s="401"/>
      <c r="E288" s="403"/>
      <c r="F288" s="404"/>
      <c r="H288" s="436"/>
      <c r="I288" s="437"/>
      <c r="J288" s="438"/>
      <c r="K288" s="438"/>
      <c r="L288" s="439"/>
    </row>
    <row r="289" spans="2:12" ht="15" hidden="1" x14ac:dyDescent="0.2">
      <c r="B289" s="401"/>
      <c r="C289" s="402"/>
      <c r="D289" s="401"/>
      <c r="E289" s="403"/>
      <c r="F289" s="404"/>
      <c r="H289" s="436"/>
      <c r="I289" s="437"/>
      <c r="J289" s="438"/>
      <c r="K289" s="438"/>
      <c r="L289" s="439"/>
    </row>
    <row r="290" spans="2:12" ht="15" hidden="1" x14ac:dyDescent="0.2">
      <c r="B290" s="401"/>
      <c r="C290" s="402"/>
      <c r="D290" s="401"/>
      <c r="E290" s="403"/>
      <c r="F290" s="404"/>
      <c r="H290" s="403"/>
      <c r="I290" s="401"/>
      <c r="J290" s="402"/>
      <c r="K290" s="402"/>
      <c r="L290" s="439"/>
    </row>
    <row r="291" spans="2:12" ht="15" hidden="1" x14ac:dyDescent="0.2">
      <c r="B291" s="401"/>
      <c r="C291" s="402"/>
      <c r="D291" s="401"/>
      <c r="E291" s="403"/>
      <c r="F291" s="404"/>
      <c r="H291" s="403"/>
      <c r="I291" s="401"/>
      <c r="J291" s="402"/>
      <c r="K291" s="402"/>
      <c r="L291" s="439"/>
    </row>
    <row r="292" spans="2:12" ht="15" hidden="1" x14ac:dyDescent="0.2">
      <c r="B292" s="401"/>
      <c r="C292" s="402"/>
      <c r="D292" s="401"/>
      <c r="E292" s="403"/>
      <c r="F292" s="404"/>
      <c r="H292" s="403"/>
      <c r="I292" s="401"/>
      <c r="J292" s="402"/>
      <c r="K292" s="402"/>
      <c r="L292" s="439"/>
    </row>
    <row r="293" spans="2:12" ht="15" hidden="1" x14ac:dyDescent="0.2">
      <c r="B293" s="401"/>
      <c r="C293" s="402"/>
      <c r="D293" s="401"/>
      <c r="E293" s="403"/>
      <c r="F293" s="404"/>
      <c r="H293" s="403"/>
      <c r="I293" s="401"/>
      <c r="J293" s="402"/>
      <c r="K293" s="402"/>
      <c r="L293" s="439"/>
    </row>
    <row r="294" spans="2:12" ht="15" hidden="1" x14ac:dyDescent="0.2">
      <c r="B294" s="401"/>
      <c r="C294" s="402"/>
      <c r="D294" s="401"/>
      <c r="E294" s="403"/>
      <c r="F294" s="404"/>
      <c r="H294" s="403"/>
      <c r="I294" s="401"/>
      <c r="J294" s="402"/>
      <c r="K294" s="402"/>
      <c r="L294" s="439"/>
    </row>
    <row r="295" spans="2:12" ht="15" hidden="1" x14ac:dyDescent="0.2">
      <c r="B295" s="401"/>
      <c r="C295" s="402"/>
      <c r="D295" s="401"/>
      <c r="E295" s="403"/>
      <c r="F295" s="404"/>
      <c r="H295" s="403"/>
      <c r="I295" s="401"/>
      <c r="J295" s="402"/>
      <c r="K295" s="402"/>
      <c r="L295" s="439"/>
    </row>
    <row r="296" spans="2:12" ht="15" hidden="1" x14ac:dyDescent="0.2">
      <c r="B296" s="401"/>
      <c r="C296" s="402"/>
      <c r="D296" s="401"/>
      <c r="E296" s="403"/>
      <c r="F296" s="404"/>
      <c r="H296" s="403"/>
      <c r="I296" s="401"/>
      <c r="J296" s="402"/>
      <c r="K296" s="402"/>
      <c r="L296" s="439"/>
    </row>
    <row r="297" spans="2:12" ht="15" hidden="1" x14ac:dyDescent="0.2">
      <c r="B297" s="401"/>
      <c r="C297" s="402"/>
      <c r="D297" s="401"/>
      <c r="E297" s="403"/>
      <c r="F297" s="404"/>
      <c r="H297" s="403"/>
      <c r="I297" s="401"/>
      <c r="J297" s="402"/>
      <c r="K297" s="402"/>
      <c r="L297" s="439"/>
    </row>
    <row r="298" spans="2:12" ht="15" hidden="1" x14ac:dyDescent="0.2">
      <c r="B298" s="401"/>
      <c r="C298" s="402"/>
      <c r="D298" s="401"/>
      <c r="E298" s="403"/>
      <c r="F298" s="404"/>
      <c r="H298" s="403"/>
      <c r="I298" s="401"/>
      <c r="J298" s="402"/>
      <c r="K298" s="402"/>
      <c r="L298" s="439"/>
    </row>
    <row r="299" spans="2:12" ht="15" hidden="1" x14ac:dyDescent="0.2">
      <c r="B299" s="401"/>
      <c r="C299" s="402"/>
      <c r="D299" s="401"/>
      <c r="E299" s="403"/>
      <c r="F299" s="404"/>
      <c r="H299" s="403"/>
      <c r="I299" s="401"/>
      <c r="J299" s="402"/>
      <c r="K299" s="402"/>
      <c r="L299" s="439"/>
    </row>
    <row r="300" spans="2:12" ht="15" hidden="1" x14ac:dyDescent="0.2">
      <c r="B300" s="401"/>
      <c r="C300" s="402"/>
      <c r="D300" s="401"/>
      <c r="E300" s="403"/>
      <c r="F300" s="404"/>
      <c r="H300" s="403"/>
      <c r="I300" s="401"/>
      <c r="J300" s="402"/>
      <c r="K300" s="402"/>
      <c r="L300" s="439"/>
    </row>
    <row r="301" spans="2:12" ht="15" hidden="1" x14ac:dyDescent="0.2">
      <c r="B301" s="401"/>
      <c r="C301" s="402"/>
      <c r="D301" s="401"/>
      <c r="E301" s="403"/>
      <c r="F301" s="404"/>
      <c r="H301" s="403"/>
      <c r="I301" s="401"/>
      <c r="J301" s="402"/>
      <c r="K301" s="402"/>
      <c r="L301" s="439"/>
    </row>
    <row r="302" spans="2:12" ht="15" hidden="1" x14ac:dyDescent="0.2">
      <c r="B302" s="401"/>
      <c r="C302" s="402"/>
      <c r="D302" s="401"/>
      <c r="E302" s="403"/>
      <c r="F302" s="404"/>
      <c r="H302" s="403"/>
      <c r="I302" s="401"/>
      <c r="J302" s="402"/>
      <c r="K302" s="402"/>
      <c r="L302" s="439"/>
    </row>
    <row r="303" spans="2:12" ht="15" hidden="1" x14ac:dyDescent="0.2">
      <c r="B303" s="401"/>
      <c r="C303" s="402"/>
      <c r="D303" s="401"/>
      <c r="E303" s="403"/>
      <c r="F303" s="404"/>
      <c r="H303" s="403"/>
      <c r="I303" s="401"/>
      <c r="J303" s="402"/>
      <c r="K303" s="402"/>
      <c r="L303" s="439"/>
    </row>
    <row r="304" spans="2:12" ht="15" hidden="1" x14ac:dyDescent="0.2">
      <c r="B304" s="401"/>
      <c r="C304" s="402"/>
      <c r="D304" s="401"/>
      <c r="E304" s="403"/>
      <c r="F304" s="404"/>
      <c r="H304" s="403"/>
      <c r="I304" s="401"/>
      <c r="J304" s="402"/>
      <c r="K304" s="402"/>
      <c r="L304" s="439"/>
    </row>
    <row r="305" spans="2:12" ht="15" hidden="1" x14ac:dyDescent="0.2">
      <c r="B305" s="401"/>
      <c r="C305" s="402"/>
      <c r="D305" s="401"/>
      <c r="E305" s="403"/>
      <c r="F305" s="404"/>
      <c r="H305" s="403"/>
      <c r="I305" s="401"/>
      <c r="J305" s="402"/>
      <c r="K305" s="402"/>
      <c r="L305" s="439"/>
    </row>
    <row r="306" spans="2:12" ht="15" hidden="1" x14ac:dyDescent="0.2">
      <c r="B306" s="401"/>
      <c r="C306" s="402"/>
      <c r="D306" s="401"/>
      <c r="E306" s="403"/>
      <c r="F306" s="404"/>
      <c r="H306" s="403"/>
      <c r="I306" s="401"/>
      <c r="J306" s="402"/>
      <c r="K306" s="402"/>
      <c r="L306" s="439"/>
    </row>
    <row r="307" spans="2:12" ht="15" hidden="1" x14ac:dyDescent="0.2">
      <c r="B307" s="401"/>
      <c r="C307" s="402"/>
      <c r="D307" s="401"/>
      <c r="E307" s="403"/>
      <c r="F307" s="404"/>
      <c r="H307" s="403"/>
      <c r="I307" s="401"/>
      <c r="J307" s="402"/>
      <c r="K307" s="402"/>
      <c r="L307" s="439"/>
    </row>
    <row r="308" spans="2:12" ht="15" hidden="1" x14ac:dyDescent="0.2">
      <c r="B308" s="401"/>
      <c r="C308" s="402"/>
      <c r="D308" s="401"/>
      <c r="E308" s="403"/>
      <c r="F308" s="404"/>
      <c r="H308" s="403"/>
      <c r="I308" s="401"/>
      <c r="J308" s="402"/>
      <c r="K308" s="402"/>
      <c r="L308" s="439"/>
    </row>
    <row r="309" spans="2:12" ht="15" hidden="1" x14ac:dyDescent="0.2">
      <c r="B309" s="401"/>
      <c r="C309" s="402"/>
      <c r="D309" s="401"/>
      <c r="E309" s="403"/>
      <c r="F309" s="404"/>
      <c r="H309" s="403"/>
      <c r="I309" s="401"/>
      <c r="J309" s="402"/>
      <c r="K309" s="402"/>
      <c r="L309" s="439"/>
    </row>
    <row r="310" spans="2:12" ht="15" hidden="1" x14ac:dyDescent="0.2">
      <c r="B310" s="401"/>
      <c r="C310" s="402"/>
      <c r="D310" s="401"/>
      <c r="E310" s="403"/>
      <c r="F310" s="404"/>
      <c r="H310" s="403"/>
      <c r="I310" s="401"/>
      <c r="J310" s="402"/>
      <c r="K310" s="402"/>
      <c r="L310" s="439"/>
    </row>
    <row r="311" spans="2:12" ht="15" hidden="1" x14ac:dyDescent="0.2">
      <c r="B311" s="401"/>
      <c r="C311" s="402"/>
      <c r="D311" s="401"/>
      <c r="E311" s="403"/>
      <c r="F311" s="404"/>
      <c r="H311" s="403"/>
      <c r="I311" s="401"/>
      <c r="J311" s="402"/>
      <c r="K311" s="402"/>
      <c r="L311" s="439"/>
    </row>
    <row r="312" spans="2:12" ht="15" hidden="1" x14ac:dyDescent="0.2">
      <c r="B312" s="401"/>
      <c r="C312" s="402"/>
      <c r="D312" s="401"/>
      <c r="E312" s="403"/>
      <c r="F312" s="404"/>
      <c r="H312" s="403"/>
      <c r="I312" s="401"/>
      <c r="J312" s="402"/>
      <c r="K312" s="402"/>
      <c r="L312" s="439"/>
    </row>
    <row r="313" spans="2:12" ht="15" hidden="1" x14ac:dyDescent="0.2">
      <c r="B313" s="401"/>
      <c r="C313" s="402"/>
      <c r="D313" s="401"/>
      <c r="E313" s="403"/>
      <c r="F313" s="404"/>
      <c r="H313" s="403"/>
      <c r="I313" s="401"/>
      <c r="J313" s="402"/>
      <c r="K313" s="402"/>
      <c r="L313" s="439"/>
    </row>
    <row r="314" spans="2:12" ht="15" hidden="1" x14ac:dyDescent="0.2">
      <c r="B314" s="401"/>
      <c r="C314" s="402"/>
      <c r="D314" s="401"/>
      <c r="E314" s="403"/>
      <c r="F314" s="404"/>
      <c r="H314" s="403"/>
      <c r="I314" s="401"/>
      <c r="J314" s="402"/>
      <c r="K314" s="402"/>
      <c r="L314" s="439"/>
    </row>
    <row r="315" spans="2:12" ht="15" hidden="1" x14ac:dyDescent="0.2">
      <c r="B315" s="401"/>
      <c r="C315" s="402"/>
      <c r="D315" s="401"/>
      <c r="E315" s="403"/>
      <c r="F315" s="404"/>
      <c r="H315" s="403"/>
      <c r="I315" s="401"/>
      <c r="J315" s="402"/>
      <c r="K315" s="402"/>
      <c r="L315" s="439"/>
    </row>
    <row r="316" spans="2:12" ht="15" hidden="1" x14ac:dyDescent="0.2">
      <c r="B316" s="401"/>
      <c r="C316" s="402"/>
      <c r="D316" s="401"/>
      <c r="E316" s="403"/>
      <c r="F316" s="404"/>
      <c r="H316" s="403"/>
      <c r="I316" s="401"/>
      <c r="J316" s="402"/>
      <c r="K316" s="402"/>
      <c r="L316" s="439"/>
    </row>
    <row r="317" spans="2:12" ht="15" hidden="1" x14ac:dyDescent="0.2">
      <c r="B317" s="401"/>
      <c r="C317" s="402"/>
      <c r="D317" s="401"/>
      <c r="E317" s="403"/>
      <c r="F317" s="404"/>
      <c r="H317" s="403"/>
      <c r="I317" s="401"/>
      <c r="J317" s="402"/>
      <c r="K317" s="402"/>
      <c r="L317" s="439"/>
    </row>
    <row r="318" spans="2:12" ht="15" hidden="1" x14ac:dyDescent="0.2">
      <c r="B318" s="401"/>
      <c r="C318" s="402"/>
      <c r="D318" s="401"/>
      <c r="E318" s="403"/>
      <c r="F318" s="404"/>
      <c r="H318" s="403"/>
      <c r="I318" s="401"/>
      <c r="J318" s="402"/>
      <c r="K318" s="402"/>
      <c r="L318" s="439"/>
    </row>
    <row r="319" spans="2:12" ht="15" hidden="1" x14ac:dyDescent="0.2">
      <c r="B319" s="401"/>
      <c r="C319" s="402"/>
      <c r="D319" s="401"/>
      <c r="E319" s="403"/>
      <c r="F319" s="404"/>
      <c r="H319" s="403"/>
      <c r="I319" s="401"/>
      <c r="J319" s="402"/>
      <c r="K319" s="402"/>
      <c r="L319" s="439"/>
    </row>
    <row r="320" spans="2:12" ht="15" hidden="1" x14ac:dyDescent="0.2">
      <c r="B320" s="401"/>
      <c r="C320" s="402"/>
      <c r="D320" s="401"/>
      <c r="E320" s="403"/>
      <c r="F320" s="404"/>
      <c r="H320" s="403"/>
      <c r="I320" s="401"/>
      <c r="J320" s="402"/>
      <c r="K320" s="402"/>
      <c r="L320" s="439"/>
    </row>
    <row r="321" spans="2:12" ht="15" hidden="1" x14ac:dyDescent="0.2">
      <c r="B321" s="401"/>
      <c r="C321" s="402"/>
      <c r="D321" s="401"/>
      <c r="E321" s="403"/>
      <c r="F321" s="404"/>
      <c r="H321" s="403"/>
      <c r="I321" s="401"/>
      <c r="J321" s="402"/>
      <c r="K321" s="402"/>
      <c r="L321" s="439"/>
    </row>
    <row r="322" spans="2:12" ht="15" hidden="1" x14ac:dyDescent="0.2">
      <c r="B322" s="401"/>
      <c r="C322" s="402"/>
      <c r="D322" s="401"/>
      <c r="E322" s="403"/>
      <c r="F322" s="404"/>
      <c r="H322" s="403"/>
      <c r="I322" s="401"/>
      <c r="J322" s="402"/>
      <c r="K322" s="402"/>
      <c r="L322" s="439"/>
    </row>
    <row r="323" spans="2:12" ht="15" hidden="1" x14ac:dyDescent="0.2">
      <c r="B323" s="401"/>
      <c r="C323" s="402"/>
      <c r="D323" s="401"/>
      <c r="E323" s="403"/>
      <c r="F323" s="404"/>
      <c r="H323" s="403"/>
      <c r="I323" s="401"/>
      <c r="J323" s="402"/>
      <c r="K323" s="402"/>
      <c r="L323" s="439"/>
    </row>
    <row r="324" spans="2:12" ht="15" hidden="1" x14ac:dyDescent="0.2">
      <c r="B324" s="401"/>
      <c r="C324" s="402"/>
      <c r="D324" s="401"/>
      <c r="E324" s="403"/>
      <c r="F324" s="404"/>
      <c r="H324" s="403"/>
      <c r="I324" s="401"/>
      <c r="J324" s="402"/>
      <c r="K324" s="402"/>
      <c r="L324" s="439"/>
    </row>
    <row r="325" spans="2:12" ht="15" hidden="1" x14ac:dyDescent="0.2">
      <c r="B325" s="401"/>
      <c r="C325" s="402"/>
      <c r="D325" s="401"/>
      <c r="E325" s="403"/>
      <c r="F325" s="404"/>
      <c r="H325" s="403"/>
      <c r="I325" s="401"/>
      <c r="J325" s="402"/>
      <c r="K325" s="402"/>
      <c r="L325" s="439"/>
    </row>
    <row r="326" spans="2:12" ht="15" hidden="1" x14ac:dyDescent="0.2">
      <c r="B326" s="401"/>
      <c r="C326" s="402"/>
      <c r="D326" s="401"/>
      <c r="E326" s="403"/>
      <c r="F326" s="404"/>
      <c r="H326" s="403"/>
      <c r="I326" s="401"/>
      <c r="J326" s="402"/>
      <c r="K326" s="402"/>
      <c r="L326" s="439"/>
    </row>
    <row r="327" spans="2:12" ht="15" hidden="1" x14ac:dyDescent="0.2">
      <c r="B327" s="401"/>
      <c r="C327" s="402"/>
      <c r="D327" s="401"/>
      <c r="E327" s="403"/>
      <c r="F327" s="404"/>
      <c r="H327" s="403"/>
      <c r="I327" s="401"/>
      <c r="J327" s="402"/>
      <c r="K327" s="402"/>
      <c r="L327" s="439"/>
    </row>
    <row r="328" spans="2:12" ht="15" hidden="1" x14ac:dyDescent="0.2">
      <c r="B328" s="401"/>
      <c r="C328" s="402"/>
      <c r="D328" s="401"/>
      <c r="E328" s="403"/>
      <c r="F328" s="404"/>
      <c r="H328" s="403"/>
      <c r="I328" s="401"/>
      <c r="J328" s="402"/>
      <c r="K328" s="402"/>
      <c r="L328" s="439"/>
    </row>
    <row r="329" spans="2:12" ht="15" hidden="1" x14ac:dyDescent="0.2">
      <c r="B329" s="401"/>
      <c r="C329" s="402"/>
      <c r="D329" s="401"/>
      <c r="E329" s="403"/>
      <c r="F329" s="404"/>
      <c r="H329" s="403"/>
      <c r="I329" s="401"/>
      <c r="J329" s="402"/>
      <c r="K329" s="402"/>
      <c r="L329" s="439"/>
    </row>
    <row r="330" spans="2:12" ht="15" hidden="1" x14ac:dyDescent="0.2">
      <c r="B330" s="401"/>
      <c r="C330" s="402"/>
      <c r="D330" s="401"/>
      <c r="E330" s="403"/>
      <c r="F330" s="404"/>
      <c r="H330" s="403"/>
      <c r="I330" s="401"/>
      <c r="J330" s="402"/>
      <c r="K330" s="402"/>
      <c r="L330" s="439"/>
    </row>
    <row r="331" spans="2:12" ht="15" hidden="1" x14ac:dyDescent="0.2">
      <c r="B331" s="401"/>
      <c r="C331" s="402"/>
      <c r="D331" s="401"/>
      <c r="E331" s="403"/>
      <c r="F331" s="404"/>
      <c r="H331" s="403"/>
      <c r="I331" s="401"/>
      <c r="J331" s="402"/>
      <c r="K331" s="402"/>
      <c r="L331" s="439"/>
    </row>
    <row r="332" spans="2:12" ht="15" hidden="1" x14ac:dyDescent="0.2">
      <c r="B332" s="401"/>
      <c r="C332" s="402"/>
      <c r="D332" s="401"/>
      <c r="E332" s="403"/>
      <c r="F332" s="404"/>
      <c r="H332" s="403"/>
      <c r="I332" s="401"/>
      <c r="J332" s="402"/>
      <c r="K332" s="402"/>
      <c r="L332" s="439"/>
    </row>
    <row r="333" spans="2:12" ht="15" hidden="1" x14ac:dyDescent="0.2">
      <c r="B333" s="401"/>
      <c r="C333" s="402"/>
      <c r="D333" s="401"/>
      <c r="E333" s="403"/>
      <c r="F333" s="404"/>
      <c r="H333" s="403"/>
      <c r="I333" s="401"/>
      <c r="J333" s="402"/>
      <c r="K333" s="402"/>
      <c r="L333" s="439"/>
    </row>
    <row r="334" spans="2:12" ht="15" hidden="1" x14ac:dyDescent="0.2">
      <c r="B334" s="401"/>
      <c r="C334" s="402"/>
      <c r="D334" s="401"/>
      <c r="E334" s="403"/>
      <c r="F334" s="404"/>
      <c r="H334" s="403"/>
      <c r="I334" s="401"/>
      <c r="J334" s="402"/>
      <c r="K334" s="402"/>
      <c r="L334" s="439"/>
    </row>
    <row r="335" spans="2:12" ht="15" hidden="1" x14ac:dyDescent="0.2">
      <c r="B335" s="401"/>
      <c r="C335" s="402"/>
      <c r="D335" s="401"/>
      <c r="E335" s="403"/>
      <c r="F335" s="404"/>
      <c r="H335" s="403"/>
      <c r="I335" s="401"/>
      <c r="J335" s="402"/>
      <c r="K335" s="402"/>
      <c r="L335" s="439"/>
    </row>
    <row r="336" spans="2:12" ht="15" hidden="1" x14ac:dyDescent="0.2">
      <c r="B336" s="401"/>
      <c r="C336" s="402"/>
      <c r="D336" s="401"/>
      <c r="E336" s="403"/>
      <c r="F336" s="404"/>
      <c r="H336" s="403"/>
      <c r="I336" s="401"/>
      <c r="J336" s="402"/>
      <c r="K336" s="402"/>
      <c r="L336" s="439"/>
    </row>
    <row r="337" spans="2:12" ht="15" hidden="1" x14ac:dyDescent="0.2">
      <c r="B337" s="401"/>
      <c r="C337" s="402"/>
      <c r="D337" s="401"/>
      <c r="E337" s="403"/>
      <c r="F337" s="404"/>
      <c r="H337" s="403"/>
      <c r="I337" s="401"/>
      <c r="J337" s="402"/>
      <c r="K337" s="402"/>
      <c r="L337" s="439"/>
    </row>
    <row r="338" spans="2:12" ht="15" hidden="1" x14ac:dyDescent="0.2">
      <c r="B338" s="401"/>
      <c r="C338" s="402"/>
      <c r="D338" s="401"/>
      <c r="E338" s="403"/>
      <c r="F338" s="404"/>
      <c r="H338" s="403"/>
      <c r="I338" s="401"/>
      <c r="J338" s="402"/>
      <c r="K338" s="402"/>
      <c r="L338" s="439"/>
    </row>
    <row r="339" spans="2:12" ht="15" hidden="1" x14ac:dyDescent="0.2">
      <c r="B339" s="401"/>
      <c r="C339" s="402"/>
      <c r="D339" s="401"/>
      <c r="E339" s="403"/>
      <c r="F339" s="404"/>
      <c r="H339" s="403"/>
      <c r="I339" s="401"/>
      <c r="J339" s="402"/>
      <c r="K339" s="402"/>
      <c r="L339" s="439"/>
    </row>
    <row r="340" spans="2:12" ht="15" hidden="1" x14ac:dyDescent="0.2">
      <c r="B340" s="401"/>
      <c r="C340" s="402"/>
      <c r="D340" s="401"/>
      <c r="E340" s="403"/>
      <c r="F340" s="404"/>
      <c r="H340" s="403"/>
      <c r="I340" s="401"/>
      <c r="J340" s="402"/>
      <c r="K340" s="402"/>
      <c r="L340" s="439"/>
    </row>
    <row r="341" spans="2:12" ht="15" hidden="1" x14ac:dyDescent="0.2">
      <c r="B341" s="401"/>
      <c r="C341" s="402"/>
      <c r="D341" s="401"/>
      <c r="E341" s="403"/>
      <c r="F341" s="404"/>
      <c r="H341" s="403"/>
      <c r="I341" s="401"/>
      <c r="J341" s="402"/>
      <c r="K341" s="402"/>
      <c r="L341" s="439"/>
    </row>
    <row r="342" spans="2:12" ht="15" hidden="1" x14ac:dyDescent="0.2">
      <c r="B342" s="401"/>
      <c r="C342" s="402"/>
      <c r="D342" s="401"/>
      <c r="E342" s="403"/>
      <c r="F342" s="404"/>
      <c r="H342" s="403"/>
      <c r="I342" s="401"/>
      <c r="J342" s="402"/>
      <c r="K342" s="402"/>
      <c r="L342" s="439"/>
    </row>
    <row r="343" spans="2:12" ht="15" hidden="1" x14ac:dyDescent="0.2">
      <c r="B343" s="401"/>
      <c r="C343" s="402"/>
      <c r="D343" s="401"/>
      <c r="E343" s="403"/>
      <c r="F343" s="404"/>
      <c r="H343" s="403"/>
      <c r="I343" s="401"/>
      <c r="J343" s="402"/>
      <c r="K343" s="402"/>
      <c r="L343" s="439"/>
    </row>
    <row r="344" spans="2:12" ht="15" hidden="1" x14ac:dyDescent="0.2">
      <c r="B344" s="401"/>
      <c r="C344" s="402"/>
      <c r="D344" s="401"/>
      <c r="E344" s="403"/>
      <c r="F344" s="404"/>
      <c r="H344" s="403"/>
      <c r="I344" s="401"/>
      <c r="J344" s="402"/>
      <c r="K344" s="402"/>
      <c r="L344" s="439"/>
    </row>
    <row r="345" spans="2:12" ht="15" hidden="1" x14ac:dyDescent="0.2">
      <c r="B345" s="401"/>
      <c r="C345" s="402"/>
      <c r="D345" s="401"/>
      <c r="E345" s="403"/>
      <c r="F345" s="404"/>
      <c r="H345" s="403"/>
      <c r="I345" s="401"/>
      <c r="J345" s="402"/>
      <c r="K345" s="402"/>
      <c r="L345" s="439"/>
    </row>
    <row r="346" spans="2:12" ht="15" hidden="1" x14ac:dyDescent="0.2">
      <c r="B346" s="401"/>
      <c r="C346" s="402"/>
      <c r="D346" s="401"/>
      <c r="E346" s="403"/>
      <c r="F346" s="404"/>
      <c r="H346" s="403"/>
      <c r="I346" s="401"/>
      <c r="J346" s="402"/>
      <c r="K346" s="402"/>
      <c r="L346" s="439"/>
    </row>
    <row r="347" spans="2:12" ht="15" hidden="1" x14ac:dyDescent="0.2">
      <c r="B347" s="401"/>
      <c r="C347" s="402"/>
      <c r="D347" s="401"/>
      <c r="E347" s="403"/>
      <c r="F347" s="404"/>
      <c r="H347" s="403"/>
      <c r="I347" s="401"/>
      <c r="J347" s="402"/>
      <c r="K347" s="402"/>
      <c r="L347" s="439"/>
    </row>
    <row r="348" spans="2:12" ht="15" hidden="1" x14ac:dyDescent="0.2">
      <c r="B348" s="401"/>
      <c r="C348" s="402"/>
      <c r="D348" s="401"/>
      <c r="E348" s="403"/>
      <c r="F348" s="404"/>
      <c r="H348" s="403"/>
      <c r="I348" s="401"/>
      <c r="J348" s="402"/>
      <c r="K348" s="402"/>
      <c r="L348" s="439"/>
    </row>
    <row r="349" spans="2:12" ht="15" hidden="1" x14ac:dyDescent="0.2">
      <c r="B349" s="401"/>
      <c r="C349" s="402"/>
      <c r="D349" s="401"/>
      <c r="E349" s="403"/>
      <c r="F349" s="404"/>
      <c r="H349" s="403"/>
      <c r="I349" s="401"/>
      <c r="J349" s="402"/>
      <c r="K349" s="402"/>
      <c r="L349" s="439"/>
    </row>
    <row r="350" spans="2:12" ht="15" hidden="1" x14ac:dyDescent="0.2">
      <c r="B350" s="401"/>
      <c r="C350" s="402"/>
      <c r="D350" s="401"/>
      <c r="E350" s="403"/>
      <c r="F350" s="404"/>
      <c r="H350" s="403"/>
      <c r="I350" s="401"/>
      <c r="J350" s="402"/>
      <c r="K350" s="402"/>
      <c r="L350" s="439"/>
    </row>
    <row r="351" spans="2:12" ht="15" hidden="1" x14ac:dyDescent="0.2">
      <c r="B351" s="401"/>
      <c r="C351" s="402"/>
      <c r="D351" s="401"/>
      <c r="E351" s="403"/>
      <c r="F351" s="404"/>
      <c r="H351" s="403"/>
      <c r="I351" s="401"/>
      <c r="J351" s="402"/>
      <c r="K351" s="402"/>
      <c r="L351" s="439"/>
    </row>
    <row r="352" spans="2:12" ht="15" hidden="1" x14ac:dyDescent="0.2">
      <c r="B352" s="401"/>
      <c r="C352" s="402"/>
      <c r="D352" s="401"/>
      <c r="E352" s="403"/>
      <c r="F352" s="404"/>
      <c r="H352" s="403"/>
      <c r="I352" s="401"/>
      <c r="J352" s="402"/>
      <c r="K352" s="402"/>
      <c r="L352" s="439"/>
    </row>
    <row r="353" spans="2:12" ht="15" hidden="1" x14ac:dyDescent="0.2">
      <c r="B353" s="401"/>
      <c r="C353" s="402"/>
      <c r="D353" s="401"/>
      <c r="E353" s="403"/>
      <c r="F353" s="404"/>
      <c r="H353" s="403"/>
      <c r="I353" s="401"/>
      <c r="J353" s="402"/>
      <c r="K353" s="402"/>
      <c r="L353" s="439"/>
    </row>
    <row r="354" spans="2:12" ht="15" hidden="1" x14ac:dyDescent="0.2">
      <c r="B354" s="401"/>
      <c r="C354" s="402"/>
      <c r="D354" s="401"/>
      <c r="E354" s="403"/>
      <c r="F354" s="404"/>
      <c r="H354" s="403"/>
      <c r="I354" s="401"/>
      <c r="J354" s="402"/>
      <c r="K354" s="402"/>
      <c r="L354" s="439"/>
    </row>
    <row r="355" spans="2:12" ht="15" hidden="1" x14ac:dyDescent="0.2">
      <c r="B355" s="401"/>
      <c r="C355" s="402"/>
      <c r="D355" s="401"/>
      <c r="E355" s="403"/>
      <c r="F355" s="404"/>
      <c r="H355" s="403"/>
      <c r="I355" s="401"/>
      <c r="J355" s="402"/>
      <c r="K355" s="402"/>
      <c r="L355" s="439"/>
    </row>
    <row r="356" spans="2:12" ht="15" hidden="1" x14ac:dyDescent="0.2">
      <c r="B356" s="401"/>
      <c r="C356" s="402"/>
      <c r="D356" s="401"/>
      <c r="E356" s="403"/>
      <c r="F356" s="404"/>
      <c r="H356" s="403"/>
      <c r="I356" s="401"/>
      <c r="J356" s="402"/>
      <c r="K356" s="402"/>
      <c r="L356" s="439"/>
    </row>
    <row r="357" spans="2:12" ht="15" hidden="1" x14ac:dyDescent="0.2">
      <c r="B357" s="401"/>
      <c r="C357" s="402"/>
      <c r="D357" s="401"/>
      <c r="E357" s="403"/>
      <c r="F357" s="404"/>
      <c r="H357" s="403"/>
      <c r="I357" s="401"/>
      <c r="J357" s="402"/>
      <c r="K357" s="402"/>
      <c r="L357" s="439"/>
    </row>
    <row r="358" spans="2:12" ht="15" hidden="1" x14ac:dyDescent="0.2">
      <c r="B358" s="401"/>
      <c r="C358" s="402"/>
      <c r="D358" s="401"/>
      <c r="E358" s="403"/>
      <c r="F358" s="404"/>
      <c r="H358" s="403"/>
      <c r="I358" s="401"/>
      <c r="J358" s="402"/>
      <c r="K358" s="402"/>
      <c r="L358" s="439"/>
    </row>
    <row r="359" spans="2:12" ht="15" hidden="1" x14ac:dyDescent="0.2">
      <c r="B359" s="401"/>
      <c r="C359" s="402"/>
      <c r="D359" s="401"/>
      <c r="E359" s="403"/>
      <c r="F359" s="404"/>
      <c r="H359" s="403"/>
      <c r="I359" s="401"/>
      <c r="J359" s="402"/>
      <c r="K359" s="402"/>
      <c r="L359" s="439"/>
    </row>
    <row r="360" spans="2:12" ht="15" hidden="1" x14ac:dyDescent="0.2">
      <c r="B360" s="401"/>
      <c r="C360" s="402"/>
      <c r="D360" s="401"/>
      <c r="E360" s="403"/>
      <c r="F360" s="404"/>
      <c r="H360" s="403"/>
      <c r="I360" s="401"/>
      <c r="J360" s="402"/>
      <c r="K360" s="402"/>
      <c r="L360" s="439"/>
    </row>
    <row r="361" spans="2:12" ht="15" hidden="1" x14ac:dyDescent="0.2">
      <c r="B361" s="401"/>
      <c r="C361" s="402"/>
      <c r="D361" s="401"/>
      <c r="E361" s="403"/>
      <c r="F361" s="404"/>
      <c r="H361" s="403"/>
      <c r="I361" s="401"/>
      <c r="J361" s="402"/>
      <c r="K361" s="402"/>
      <c r="L361" s="439"/>
    </row>
    <row r="362" spans="2:12" ht="15" hidden="1" x14ac:dyDescent="0.2">
      <c r="B362" s="401"/>
      <c r="C362" s="402"/>
      <c r="D362" s="401"/>
      <c r="E362" s="403"/>
      <c r="F362" s="404"/>
      <c r="H362" s="403"/>
      <c r="I362" s="401"/>
      <c r="J362" s="402"/>
      <c r="K362" s="402"/>
      <c r="L362" s="439"/>
    </row>
    <row r="363" spans="2:12" ht="15" hidden="1" x14ac:dyDescent="0.2">
      <c r="B363" s="401"/>
      <c r="C363" s="402"/>
      <c r="D363" s="401"/>
      <c r="E363" s="403"/>
      <c r="F363" s="404"/>
      <c r="H363" s="403"/>
      <c r="I363" s="401"/>
      <c r="J363" s="402"/>
      <c r="K363" s="402"/>
      <c r="L363" s="439"/>
    </row>
    <row r="364" spans="2:12" ht="15" hidden="1" x14ac:dyDescent="0.2">
      <c r="B364" s="401"/>
      <c r="C364" s="402"/>
      <c r="D364" s="401"/>
      <c r="E364" s="403"/>
      <c r="F364" s="404"/>
      <c r="H364" s="403"/>
      <c r="I364" s="401"/>
      <c r="J364" s="402"/>
      <c r="K364" s="402"/>
      <c r="L364" s="439"/>
    </row>
    <row r="365" spans="2:12" ht="15" hidden="1" x14ac:dyDescent="0.2">
      <c r="B365" s="401"/>
      <c r="C365" s="402"/>
      <c r="D365" s="401"/>
      <c r="E365" s="403"/>
      <c r="F365" s="404"/>
      <c r="H365" s="403"/>
      <c r="I365" s="401"/>
      <c r="J365" s="402"/>
      <c r="K365" s="402"/>
      <c r="L365" s="439"/>
    </row>
    <row r="366" spans="2:12" ht="15" hidden="1" x14ac:dyDescent="0.2">
      <c r="B366" s="401"/>
      <c r="C366" s="402"/>
      <c r="D366" s="401"/>
      <c r="E366" s="403"/>
      <c r="F366" s="404"/>
      <c r="H366" s="403"/>
      <c r="I366" s="401"/>
      <c r="J366" s="402"/>
      <c r="K366" s="402"/>
      <c r="L366" s="439"/>
    </row>
    <row r="367" spans="2:12" ht="15" hidden="1" x14ac:dyDescent="0.2">
      <c r="B367" s="401"/>
      <c r="C367" s="402"/>
      <c r="D367" s="401"/>
      <c r="E367" s="403"/>
      <c r="F367" s="404"/>
      <c r="H367" s="403"/>
      <c r="I367" s="401"/>
      <c r="J367" s="402"/>
      <c r="K367" s="402"/>
      <c r="L367" s="439"/>
    </row>
    <row r="368" spans="2:12" ht="15" hidden="1" x14ac:dyDescent="0.2">
      <c r="B368" s="401"/>
      <c r="C368" s="402"/>
      <c r="D368" s="401"/>
      <c r="E368" s="403"/>
      <c r="F368" s="404"/>
      <c r="H368" s="403"/>
      <c r="I368" s="401"/>
      <c r="J368" s="402"/>
      <c r="K368" s="402"/>
      <c r="L368" s="439"/>
    </row>
    <row r="369" spans="2:12" ht="15" hidden="1" x14ac:dyDescent="0.2">
      <c r="B369" s="401"/>
      <c r="C369" s="402"/>
      <c r="D369" s="401"/>
      <c r="E369" s="403"/>
      <c r="F369" s="404"/>
      <c r="H369" s="403"/>
      <c r="I369" s="401"/>
      <c r="J369" s="402"/>
      <c r="K369" s="402"/>
      <c r="L369" s="439"/>
    </row>
    <row r="370" spans="2:12" ht="15" hidden="1" x14ac:dyDescent="0.2">
      <c r="B370" s="401"/>
      <c r="C370" s="402"/>
      <c r="D370" s="401"/>
      <c r="E370" s="403"/>
      <c r="F370" s="404"/>
      <c r="H370" s="403"/>
      <c r="I370" s="401"/>
      <c r="J370" s="402"/>
      <c r="K370" s="402"/>
      <c r="L370" s="439"/>
    </row>
    <row r="371" spans="2:12" ht="15" hidden="1" x14ac:dyDescent="0.2">
      <c r="H371" s="403"/>
      <c r="I371" s="401"/>
      <c r="J371" s="402"/>
      <c r="K371" s="402"/>
      <c r="L371" s="439"/>
    </row>
    <row r="372" spans="2:12" ht="15" hidden="1" x14ac:dyDescent="0.2">
      <c r="H372" s="403"/>
      <c r="I372" s="401"/>
      <c r="J372" s="402"/>
      <c r="K372" s="402"/>
      <c r="L372" s="439"/>
    </row>
    <row r="373" spans="2:12" ht="15" hidden="1" x14ac:dyDescent="0.2">
      <c r="H373" s="403"/>
      <c r="I373" s="401"/>
      <c r="J373" s="402"/>
      <c r="K373" s="402"/>
      <c r="L373" s="439"/>
    </row>
    <row r="374" spans="2:12" ht="15" hidden="1" x14ac:dyDescent="0.2">
      <c r="H374" s="403"/>
      <c r="I374" s="401"/>
      <c r="J374" s="402"/>
      <c r="K374" s="402"/>
      <c r="L374" s="439"/>
    </row>
    <row r="375" spans="2:12" ht="15" hidden="1" x14ac:dyDescent="0.2">
      <c r="H375" s="403"/>
      <c r="I375" s="401"/>
      <c r="J375" s="402"/>
      <c r="K375" s="402"/>
      <c r="L375" s="439"/>
    </row>
    <row r="376" spans="2:12" ht="15" hidden="1" x14ac:dyDescent="0.2">
      <c r="H376" s="403"/>
      <c r="I376" s="401"/>
      <c r="J376" s="402"/>
      <c r="K376" s="402"/>
      <c r="L376" s="439"/>
    </row>
    <row r="377" spans="2:12" ht="15" hidden="1" x14ac:dyDescent="0.2">
      <c r="H377" s="403"/>
      <c r="I377" s="401"/>
      <c r="J377" s="402"/>
      <c r="K377" s="402"/>
      <c r="L377" s="439"/>
    </row>
    <row r="378" spans="2:12" ht="15" hidden="1" x14ac:dyDescent="0.2">
      <c r="H378" s="403"/>
      <c r="I378" s="401"/>
      <c r="J378" s="402"/>
      <c r="K378" s="402"/>
      <c r="L378" s="439"/>
    </row>
    <row r="379" spans="2:12" ht="15" hidden="1" x14ac:dyDescent="0.2">
      <c r="H379" s="403"/>
      <c r="I379" s="401"/>
      <c r="J379" s="402"/>
      <c r="K379" s="402"/>
      <c r="L379" s="439"/>
    </row>
    <row r="380" spans="2:12" ht="15" hidden="1" x14ac:dyDescent="0.2">
      <c r="H380" s="403"/>
      <c r="I380" s="401"/>
      <c r="J380" s="402"/>
      <c r="K380" s="402"/>
      <c r="L380" s="439"/>
    </row>
    <row r="381" spans="2:12" ht="15" hidden="1" x14ac:dyDescent="0.2">
      <c r="H381" s="403"/>
      <c r="I381" s="401"/>
      <c r="J381" s="402"/>
      <c r="K381" s="402"/>
      <c r="L381" s="439"/>
    </row>
    <row r="382" spans="2:12" ht="15" hidden="1" x14ac:dyDescent="0.2">
      <c r="H382" s="403"/>
      <c r="I382" s="401"/>
      <c r="J382" s="402"/>
      <c r="K382" s="402"/>
      <c r="L382" s="439"/>
    </row>
  </sheetData>
  <sheetProtection password="9386" sheet="1" objects="1" scenarios="1"/>
  <mergeCells count="152">
    <mergeCell ref="A143:A145"/>
    <mergeCell ref="B143:B145"/>
    <mergeCell ref="C143:C145"/>
    <mergeCell ref="H157:L157"/>
    <mergeCell ref="H262:L262"/>
    <mergeCell ref="A134:A136"/>
    <mergeCell ref="B134:B136"/>
    <mergeCell ref="C134:C136"/>
    <mergeCell ref="A137:A139"/>
    <mergeCell ref="B137:B139"/>
    <mergeCell ref="C137:C139"/>
    <mergeCell ref="B140:B142"/>
    <mergeCell ref="C140:C142"/>
    <mergeCell ref="A146:A148"/>
    <mergeCell ref="B146:B148"/>
    <mergeCell ref="C146:C148"/>
    <mergeCell ref="A149:A151"/>
    <mergeCell ref="B149:B151"/>
    <mergeCell ref="C149:C151"/>
    <mergeCell ref="A128:A130"/>
    <mergeCell ref="B128:B130"/>
    <mergeCell ref="C128:C130"/>
    <mergeCell ref="A131:A133"/>
    <mergeCell ref="B131:B133"/>
    <mergeCell ref="C131:C133"/>
    <mergeCell ref="A122:A124"/>
    <mergeCell ref="B122:B124"/>
    <mergeCell ref="C122:C124"/>
    <mergeCell ref="A125:A127"/>
    <mergeCell ref="B125:B127"/>
    <mergeCell ref="C125:C127"/>
    <mergeCell ref="A104:A106"/>
    <mergeCell ref="B104:B106"/>
    <mergeCell ref="C104:C106"/>
    <mergeCell ref="A116:F116"/>
    <mergeCell ref="A117:F117"/>
    <mergeCell ref="A119:A121"/>
    <mergeCell ref="B119:B121"/>
    <mergeCell ref="C119:C121"/>
    <mergeCell ref="A98:A100"/>
    <mergeCell ref="B98:B100"/>
    <mergeCell ref="C98:C100"/>
    <mergeCell ref="A101:A103"/>
    <mergeCell ref="B101:B103"/>
    <mergeCell ref="C101:C103"/>
    <mergeCell ref="A107:A109"/>
    <mergeCell ref="B107:B109"/>
    <mergeCell ref="C107:C109"/>
    <mergeCell ref="A110:A112"/>
    <mergeCell ref="B110:B112"/>
    <mergeCell ref="C110:C112"/>
    <mergeCell ref="A113:A115"/>
    <mergeCell ref="B113:B115"/>
    <mergeCell ref="C113:C115"/>
    <mergeCell ref="A92:A94"/>
    <mergeCell ref="B92:B94"/>
    <mergeCell ref="C92:C94"/>
    <mergeCell ref="A95:A97"/>
    <mergeCell ref="B95:B97"/>
    <mergeCell ref="C95:C97"/>
    <mergeCell ref="A86:A88"/>
    <mergeCell ref="B86:B88"/>
    <mergeCell ref="C86:C88"/>
    <mergeCell ref="A89:A91"/>
    <mergeCell ref="B89:B91"/>
    <mergeCell ref="C89:C91"/>
    <mergeCell ref="A80:A82"/>
    <mergeCell ref="B80:B82"/>
    <mergeCell ref="C80:C82"/>
    <mergeCell ref="A83:A85"/>
    <mergeCell ref="B83:B85"/>
    <mergeCell ref="C83:C85"/>
    <mergeCell ref="A74:A76"/>
    <mergeCell ref="B74:B76"/>
    <mergeCell ref="C74:C76"/>
    <mergeCell ref="A77:A79"/>
    <mergeCell ref="B77:B79"/>
    <mergeCell ref="C77:C79"/>
    <mergeCell ref="A68:A70"/>
    <mergeCell ref="B68:B70"/>
    <mergeCell ref="C68:C70"/>
    <mergeCell ref="A71:A73"/>
    <mergeCell ref="B71:B73"/>
    <mergeCell ref="C71:C73"/>
    <mergeCell ref="A62:A64"/>
    <mergeCell ref="B62:B64"/>
    <mergeCell ref="C62:C64"/>
    <mergeCell ref="A65:A67"/>
    <mergeCell ref="B65:B67"/>
    <mergeCell ref="C65:C67"/>
    <mergeCell ref="A56:A58"/>
    <mergeCell ref="B56:B58"/>
    <mergeCell ref="C56:C58"/>
    <mergeCell ref="A59:A61"/>
    <mergeCell ref="B59:B61"/>
    <mergeCell ref="C59:C61"/>
    <mergeCell ref="A50:A52"/>
    <mergeCell ref="B50:B52"/>
    <mergeCell ref="C50:C52"/>
    <mergeCell ref="A53:A55"/>
    <mergeCell ref="B53:B55"/>
    <mergeCell ref="C53:C55"/>
    <mergeCell ref="A44:A46"/>
    <mergeCell ref="B44:B46"/>
    <mergeCell ref="C44:C46"/>
    <mergeCell ref="A47:A49"/>
    <mergeCell ref="B47:B49"/>
    <mergeCell ref="C47:C49"/>
    <mergeCell ref="A38:A40"/>
    <mergeCell ref="B38:B40"/>
    <mergeCell ref="C38:C40"/>
    <mergeCell ref="A41:A43"/>
    <mergeCell ref="B41:B43"/>
    <mergeCell ref="C41:C43"/>
    <mergeCell ref="B17:B19"/>
    <mergeCell ref="C17:C19"/>
    <mergeCell ref="A32:A34"/>
    <mergeCell ref="B32:B34"/>
    <mergeCell ref="C32:C34"/>
    <mergeCell ref="A35:A37"/>
    <mergeCell ref="B35:B37"/>
    <mergeCell ref="C35:C37"/>
    <mergeCell ref="A26:A28"/>
    <mergeCell ref="B26:B28"/>
    <mergeCell ref="C26:C28"/>
    <mergeCell ref="A29:A31"/>
    <mergeCell ref="B29:B31"/>
    <mergeCell ref="C29:C31"/>
    <mergeCell ref="G24:AG24"/>
    <mergeCell ref="G42:AF42"/>
    <mergeCell ref="A8:A10"/>
    <mergeCell ref="B8:B10"/>
    <mergeCell ref="C8:C10"/>
    <mergeCell ref="A11:A13"/>
    <mergeCell ref="B11:B13"/>
    <mergeCell ref="C11:C13"/>
    <mergeCell ref="A1:F1"/>
    <mergeCell ref="A2:F2"/>
    <mergeCell ref="A3:F3"/>
    <mergeCell ref="A5:A7"/>
    <mergeCell ref="B5:B7"/>
    <mergeCell ref="C5:C7"/>
    <mergeCell ref="A20:A22"/>
    <mergeCell ref="B20:B22"/>
    <mergeCell ref="C20:C22"/>
    <mergeCell ref="A23:A25"/>
    <mergeCell ref="B23:B25"/>
    <mergeCell ref="C23:C25"/>
    <mergeCell ref="A14:A16"/>
    <mergeCell ref="B14:B16"/>
    <mergeCell ref="C14:C16"/>
    <mergeCell ref="A17:A19"/>
  </mergeCells>
  <pageMargins left="0.23622047244094491" right="0.23622047244094491" top="0.74803149606299213" bottom="0.74803149606299213" header="0.31496062992125984" footer="0.31496062992125984"/>
  <pageSetup paperSize="9" scale="55" orientation="landscape" horizontalDpi="4294967295" verticalDpi="4294967295" r:id="rId1"/>
  <rowBreaks count="3" manualBreakCount="3">
    <brk id="40" max="5" man="1"/>
    <brk id="79" max="5" man="1"/>
    <brk id="116"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E79"/>
  <sheetViews>
    <sheetView workbookViewId="0">
      <selection activeCell="D6" sqref="D6"/>
    </sheetView>
  </sheetViews>
  <sheetFormatPr baseColWidth="10" defaultColWidth="47.28515625" defaultRowHeight="12.75" x14ac:dyDescent="0.2"/>
  <cols>
    <col min="1" max="2" width="6.140625" style="47" customWidth="1"/>
    <col min="3" max="3" width="31.28515625" style="47" customWidth="1"/>
    <col min="4" max="5" width="99" style="47" customWidth="1"/>
    <col min="6" max="16384" width="47.28515625" style="47"/>
  </cols>
  <sheetData>
    <row r="1" spans="1:5" ht="18.75" thickBot="1" x14ac:dyDescent="0.3">
      <c r="A1" s="717" t="s">
        <v>224</v>
      </c>
      <c r="B1" s="718"/>
      <c r="C1" s="718"/>
      <c r="D1" s="718"/>
      <c r="E1" s="719"/>
    </row>
    <row r="2" spans="1:5" ht="13.5" thickBot="1" x14ac:dyDescent="0.25">
      <c r="A2" s="54" t="s">
        <v>10</v>
      </c>
      <c r="B2" s="72"/>
      <c r="C2" s="55" t="s">
        <v>11</v>
      </c>
      <c r="D2" s="56" t="s">
        <v>12</v>
      </c>
      <c r="E2" s="57" t="s">
        <v>2</v>
      </c>
    </row>
    <row r="3" spans="1:5" x14ac:dyDescent="0.2">
      <c r="B3" s="723" t="s">
        <v>225</v>
      </c>
      <c r="C3" s="52" t="s">
        <v>102</v>
      </c>
      <c r="D3" s="61" t="s">
        <v>14</v>
      </c>
      <c r="E3" s="62" t="s">
        <v>14</v>
      </c>
    </row>
    <row r="4" spans="1:5" x14ac:dyDescent="0.2">
      <c r="B4" s="724"/>
      <c r="C4" s="51" t="s">
        <v>103</v>
      </c>
      <c r="D4" s="60" t="s">
        <v>188</v>
      </c>
      <c r="E4" s="59" t="s">
        <v>104</v>
      </c>
    </row>
    <row r="5" spans="1:5" ht="22.5" x14ac:dyDescent="0.2">
      <c r="B5" s="724"/>
      <c r="C5" s="51" t="s">
        <v>105</v>
      </c>
      <c r="D5" s="60" t="s">
        <v>190</v>
      </c>
      <c r="E5" s="59" t="s">
        <v>106</v>
      </c>
    </row>
    <row r="6" spans="1:5" x14ac:dyDescent="0.2">
      <c r="B6" s="724"/>
      <c r="C6" s="51" t="s">
        <v>107</v>
      </c>
      <c r="D6" s="60" t="s">
        <v>192</v>
      </c>
      <c r="E6" s="59" t="s">
        <v>108</v>
      </c>
    </row>
    <row r="7" spans="1:5" ht="22.5" x14ac:dyDescent="0.2">
      <c r="B7" s="724"/>
      <c r="C7" s="51" t="s">
        <v>109</v>
      </c>
      <c r="D7" s="60" t="s">
        <v>194</v>
      </c>
      <c r="E7" s="59" t="s">
        <v>110</v>
      </c>
    </row>
    <row r="8" spans="1:5" x14ac:dyDescent="0.2">
      <c r="B8" s="724"/>
      <c r="C8" s="51" t="s">
        <v>111</v>
      </c>
      <c r="D8" s="60" t="s">
        <v>196</v>
      </c>
      <c r="E8" s="59" t="s">
        <v>112</v>
      </c>
    </row>
    <row r="9" spans="1:5" ht="22.5" x14ac:dyDescent="0.2">
      <c r="B9" s="724"/>
      <c r="C9" s="51" t="s">
        <v>113</v>
      </c>
      <c r="D9" s="60" t="s">
        <v>198</v>
      </c>
      <c r="E9" s="59" t="s">
        <v>114</v>
      </c>
    </row>
    <row r="10" spans="1:5" x14ac:dyDescent="0.2">
      <c r="B10" s="724"/>
      <c r="C10" s="51" t="s">
        <v>115</v>
      </c>
      <c r="D10" s="60" t="s">
        <v>200</v>
      </c>
      <c r="E10" s="59" t="s">
        <v>116</v>
      </c>
    </row>
    <row r="11" spans="1:5" ht="22.5" x14ac:dyDescent="0.2">
      <c r="B11" s="724"/>
      <c r="C11" s="51" t="s">
        <v>117</v>
      </c>
      <c r="D11" s="60" t="s">
        <v>202</v>
      </c>
      <c r="E11" s="59" t="s">
        <v>118</v>
      </c>
    </row>
    <row r="12" spans="1:5" ht="33.75" x14ac:dyDescent="0.2">
      <c r="B12" s="724"/>
      <c r="C12" s="52" t="s">
        <v>119</v>
      </c>
      <c r="D12" s="60" t="s">
        <v>204</v>
      </c>
      <c r="E12" s="59" t="s">
        <v>120</v>
      </c>
    </row>
    <row r="13" spans="1:5" x14ac:dyDescent="0.2">
      <c r="B13" s="724"/>
      <c r="C13" s="51" t="s">
        <v>121</v>
      </c>
      <c r="D13" s="60" t="s">
        <v>206</v>
      </c>
      <c r="E13" s="59" t="s">
        <v>122</v>
      </c>
    </row>
    <row r="14" spans="1:5" x14ac:dyDescent="0.2">
      <c r="B14" s="724"/>
      <c r="C14" s="51" t="s">
        <v>123</v>
      </c>
      <c r="D14" s="60" t="s">
        <v>208</v>
      </c>
      <c r="E14" s="59" t="s">
        <v>124</v>
      </c>
    </row>
    <row r="15" spans="1:5" ht="45" x14ac:dyDescent="0.2">
      <c r="B15" s="724"/>
      <c r="C15" s="51" t="s">
        <v>125</v>
      </c>
      <c r="D15" s="58" t="s">
        <v>210</v>
      </c>
      <c r="E15" s="59" t="s">
        <v>126</v>
      </c>
    </row>
    <row r="16" spans="1:5" ht="22.5" x14ac:dyDescent="0.2">
      <c r="B16" s="724"/>
      <c r="C16" s="51" t="s">
        <v>127</v>
      </c>
      <c r="D16" s="60" t="s">
        <v>213</v>
      </c>
      <c r="E16" s="59" t="s">
        <v>128</v>
      </c>
    </row>
    <row r="17" spans="2:5" x14ac:dyDescent="0.2">
      <c r="B17" s="724"/>
      <c r="C17" s="51" t="s">
        <v>129</v>
      </c>
      <c r="D17" s="60" t="s">
        <v>215</v>
      </c>
      <c r="E17" s="59" t="s">
        <v>130</v>
      </c>
    </row>
    <row r="18" spans="2:5" x14ac:dyDescent="0.2">
      <c r="B18" s="724"/>
      <c r="C18" s="51" t="s">
        <v>131</v>
      </c>
      <c r="D18" s="60" t="s">
        <v>217</v>
      </c>
      <c r="E18" s="59" t="s">
        <v>132</v>
      </c>
    </row>
    <row r="19" spans="2:5" ht="22.5" x14ac:dyDescent="0.2">
      <c r="B19" s="724"/>
      <c r="C19" s="51" t="s">
        <v>133</v>
      </c>
      <c r="D19" s="60" t="s">
        <v>181</v>
      </c>
      <c r="E19" s="59" t="s">
        <v>134</v>
      </c>
    </row>
    <row r="20" spans="2:5" x14ac:dyDescent="0.2">
      <c r="B20" s="724"/>
      <c r="C20" s="51" t="s">
        <v>135</v>
      </c>
      <c r="D20" s="60" t="s">
        <v>221</v>
      </c>
      <c r="E20" s="59" t="s">
        <v>136</v>
      </c>
    </row>
    <row r="21" spans="2:5" ht="22.5" x14ac:dyDescent="0.2">
      <c r="B21" s="724"/>
      <c r="C21" s="51" t="s">
        <v>137</v>
      </c>
      <c r="D21" s="60" t="s">
        <v>219</v>
      </c>
      <c r="E21" s="59" t="s">
        <v>138</v>
      </c>
    </row>
    <row r="22" spans="2:5" ht="22.5" x14ac:dyDescent="0.2">
      <c r="B22" s="724"/>
      <c r="C22" s="51" t="s">
        <v>139</v>
      </c>
      <c r="D22" s="60" t="s">
        <v>183</v>
      </c>
      <c r="E22" s="59" t="s">
        <v>142</v>
      </c>
    </row>
    <row r="23" spans="2:5" ht="13.5" thickBot="1" x14ac:dyDescent="0.25">
      <c r="B23" s="724"/>
      <c r="C23" s="53" t="s">
        <v>140</v>
      </c>
      <c r="D23" s="65" t="s">
        <v>185</v>
      </c>
      <c r="E23" s="66" t="s">
        <v>141</v>
      </c>
    </row>
    <row r="32" spans="2:5" ht="13.5" thickBot="1" x14ac:dyDescent="0.25"/>
    <row r="33" spans="1:5" ht="33.75" x14ac:dyDescent="0.2">
      <c r="A33" s="67">
        <v>1</v>
      </c>
      <c r="B33" s="720" t="s">
        <v>223</v>
      </c>
      <c r="C33" s="68" t="s">
        <v>163</v>
      </c>
      <c r="D33" s="58" t="s">
        <v>171</v>
      </c>
      <c r="E33" s="59" t="s">
        <v>172</v>
      </c>
    </row>
    <row r="34" spans="1:5" ht="22.5" x14ac:dyDescent="0.2">
      <c r="A34" s="67">
        <v>2</v>
      </c>
      <c r="B34" s="721"/>
      <c r="C34" s="68" t="s">
        <v>164</v>
      </c>
      <c r="D34" s="60" t="s">
        <v>173</v>
      </c>
      <c r="E34" s="59" t="s">
        <v>174</v>
      </c>
    </row>
    <row r="35" spans="1:5" ht="22.5" x14ac:dyDescent="0.2">
      <c r="A35" s="67">
        <v>3</v>
      </c>
      <c r="B35" s="721"/>
      <c r="C35" s="68" t="s">
        <v>165</v>
      </c>
      <c r="D35" s="60" t="s">
        <v>175</v>
      </c>
      <c r="E35" s="59" t="s">
        <v>176</v>
      </c>
    </row>
    <row r="36" spans="1:5" ht="22.5" x14ac:dyDescent="0.2">
      <c r="A36" s="67">
        <v>4</v>
      </c>
      <c r="B36" s="721"/>
      <c r="C36" s="68" t="s">
        <v>166</v>
      </c>
      <c r="D36" s="60" t="s">
        <v>177</v>
      </c>
      <c r="E36" s="59" t="s">
        <v>178</v>
      </c>
    </row>
    <row r="37" spans="1:5" ht="33.75" x14ac:dyDescent="0.2">
      <c r="A37" s="67">
        <v>5</v>
      </c>
      <c r="B37" s="721"/>
      <c r="C37" s="68" t="s">
        <v>167</v>
      </c>
      <c r="D37" s="58" t="s">
        <v>179</v>
      </c>
      <c r="E37" s="59" t="s">
        <v>180</v>
      </c>
    </row>
    <row r="38" spans="1:5" ht="22.5" x14ac:dyDescent="0.2">
      <c r="A38" s="67">
        <v>6</v>
      </c>
      <c r="B38" s="721"/>
      <c r="C38" s="69" t="s">
        <v>133</v>
      </c>
      <c r="D38" s="60" t="s">
        <v>181</v>
      </c>
      <c r="E38" s="59" t="s">
        <v>182</v>
      </c>
    </row>
    <row r="39" spans="1:5" ht="22.5" x14ac:dyDescent="0.2">
      <c r="A39" s="67">
        <v>7</v>
      </c>
      <c r="B39" s="721"/>
      <c r="C39" s="69" t="s">
        <v>139</v>
      </c>
      <c r="D39" s="60" t="s">
        <v>183</v>
      </c>
      <c r="E39" s="59" t="s">
        <v>184</v>
      </c>
    </row>
    <row r="40" spans="1:5" ht="22.5" x14ac:dyDescent="0.2">
      <c r="A40" s="67">
        <v>8</v>
      </c>
      <c r="B40" s="721"/>
      <c r="C40" s="69" t="s">
        <v>140</v>
      </c>
      <c r="D40" s="60" t="s">
        <v>185</v>
      </c>
      <c r="E40" s="59" t="s">
        <v>186</v>
      </c>
    </row>
    <row r="41" spans="1:5" ht="22.5" x14ac:dyDescent="0.2">
      <c r="A41" s="67">
        <v>9</v>
      </c>
      <c r="B41" s="721"/>
      <c r="C41" s="69" t="s">
        <v>102</v>
      </c>
      <c r="D41" s="61" t="s">
        <v>14</v>
      </c>
      <c r="E41" s="62" t="s">
        <v>187</v>
      </c>
    </row>
    <row r="42" spans="1:5" ht="22.5" x14ac:dyDescent="0.2">
      <c r="A42" s="67">
        <v>10</v>
      </c>
      <c r="B42" s="721"/>
      <c r="C42" s="69" t="s">
        <v>103</v>
      </c>
      <c r="D42" s="60" t="s">
        <v>188</v>
      </c>
      <c r="E42" s="59" t="s">
        <v>189</v>
      </c>
    </row>
    <row r="43" spans="1:5" ht="22.5" x14ac:dyDescent="0.2">
      <c r="A43" s="67">
        <v>11</v>
      </c>
      <c r="B43" s="721"/>
      <c r="C43" s="69" t="s">
        <v>105</v>
      </c>
      <c r="D43" s="60" t="s">
        <v>190</v>
      </c>
      <c r="E43" s="59" t="s">
        <v>191</v>
      </c>
    </row>
    <row r="44" spans="1:5" x14ac:dyDescent="0.2">
      <c r="A44" s="67">
        <v>12</v>
      </c>
      <c r="B44" s="721"/>
      <c r="C44" s="69" t="s">
        <v>107</v>
      </c>
      <c r="D44" s="60" t="s">
        <v>192</v>
      </c>
      <c r="E44" s="59" t="s">
        <v>193</v>
      </c>
    </row>
    <row r="45" spans="1:5" ht="33.75" x14ac:dyDescent="0.2">
      <c r="A45" s="67">
        <v>13</v>
      </c>
      <c r="B45" s="721"/>
      <c r="C45" s="69" t="s">
        <v>109</v>
      </c>
      <c r="D45" s="63" t="s">
        <v>194</v>
      </c>
      <c r="E45" s="64" t="s">
        <v>195</v>
      </c>
    </row>
    <row r="46" spans="1:5" x14ac:dyDescent="0.2">
      <c r="A46" s="67">
        <v>14</v>
      </c>
      <c r="B46" s="721"/>
      <c r="C46" s="69" t="s">
        <v>111</v>
      </c>
      <c r="D46" s="60" t="s">
        <v>196</v>
      </c>
      <c r="E46" s="59" t="s">
        <v>197</v>
      </c>
    </row>
    <row r="47" spans="1:5" ht="22.5" x14ac:dyDescent="0.2">
      <c r="A47" s="67">
        <v>15</v>
      </c>
      <c r="B47" s="721"/>
      <c r="C47" s="69" t="s">
        <v>168</v>
      </c>
      <c r="D47" s="60" t="s">
        <v>198</v>
      </c>
      <c r="E47" s="59" t="s">
        <v>199</v>
      </c>
    </row>
    <row r="48" spans="1:5" ht="22.5" x14ac:dyDescent="0.2">
      <c r="A48" s="67">
        <v>16</v>
      </c>
      <c r="B48" s="721"/>
      <c r="C48" s="69" t="s">
        <v>115</v>
      </c>
      <c r="D48" s="60" t="s">
        <v>200</v>
      </c>
      <c r="E48" s="59" t="s">
        <v>201</v>
      </c>
    </row>
    <row r="49" spans="1:5" ht="22.5" x14ac:dyDescent="0.2">
      <c r="A49" s="67">
        <v>17</v>
      </c>
      <c r="B49" s="721"/>
      <c r="C49" s="69" t="s">
        <v>117</v>
      </c>
      <c r="D49" s="60" t="s">
        <v>202</v>
      </c>
      <c r="E49" s="59" t="s">
        <v>203</v>
      </c>
    </row>
    <row r="50" spans="1:5" ht="33.75" x14ac:dyDescent="0.2">
      <c r="A50" s="67">
        <v>18</v>
      </c>
      <c r="B50" s="721"/>
      <c r="C50" s="69" t="s">
        <v>119</v>
      </c>
      <c r="D50" s="60" t="s">
        <v>204</v>
      </c>
      <c r="E50" s="59" t="s">
        <v>205</v>
      </c>
    </row>
    <row r="51" spans="1:5" x14ac:dyDescent="0.2">
      <c r="A51" s="67">
        <v>19</v>
      </c>
      <c r="B51" s="721"/>
      <c r="C51" s="69" t="s">
        <v>121</v>
      </c>
      <c r="D51" s="60" t="s">
        <v>206</v>
      </c>
      <c r="E51" s="59" t="s">
        <v>207</v>
      </c>
    </row>
    <row r="52" spans="1:5" x14ac:dyDescent="0.2">
      <c r="A52" s="67">
        <v>20</v>
      </c>
      <c r="B52" s="721"/>
      <c r="C52" s="69" t="s">
        <v>123</v>
      </c>
      <c r="D52" s="60" t="s">
        <v>208</v>
      </c>
      <c r="E52" s="59" t="s">
        <v>209</v>
      </c>
    </row>
    <row r="53" spans="1:5" ht="45" x14ac:dyDescent="0.2">
      <c r="A53" s="67">
        <v>21</v>
      </c>
      <c r="B53" s="721"/>
      <c r="C53" s="69" t="s">
        <v>125</v>
      </c>
      <c r="D53" s="58" t="s">
        <v>210</v>
      </c>
      <c r="E53" s="59" t="s">
        <v>211</v>
      </c>
    </row>
    <row r="54" spans="1:5" ht="22.5" x14ac:dyDescent="0.2">
      <c r="A54" s="67">
        <v>22</v>
      </c>
      <c r="B54" s="721"/>
      <c r="C54" s="69" t="s">
        <v>212</v>
      </c>
      <c r="D54" s="60" t="s">
        <v>213</v>
      </c>
      <c r="E54" s="59" t="s">
        <v>214</v>
      </c>
    </row>
    <row r="55" spans="1:5" ht="22.5" x14ac:dyDescent="0.2">
      <c r="A55" s="67">
        <v>23</v>
      </c>
      <c r="B55" s="721"/>
      <c r="C55" s="69" t="s">
        <v>169</v>
      </c>
      <c r="D55" s="60" t="s">
        <v>215</v>
      </c>
      <c r="E55" s="59" t="s">
        <v>216</v>
      </c>
    </row>
    <row r="56" spans="1:5" x14ac:dyDescent="0.2">
      <c r="A56" s="67">
        <v>24</v>
      </c>
      <c r="B56" s="721"/>
      <c r="C56" s="69" t="s">
        <v>131</v>
      </c>
      <c r="D56" s="60" t="s">
        <v>217</v>
      </c>
      <c r="E56" s="59" t="s">
        <v>218</v>
      </c>
    </row>
    <row r="57" spans="1:5" ht="22.5" x14ac:dyDescent="0.2">
      <c r="A57" s="67">
        <v>25</v>
      </c>
      <c r="B57" s="721"/>
      <c r="C57" s="69" t="s">
        <v>170</v>
      </c>
      <c r="D57" s="60" t="s">
        <v>219</v>
      </c>
      <c r="E57" s="59" t="s">
        <v>220</v>
      </c>
    </row>
    <row r="58" spans="1:5" ht="13.5" thickBot="1" x14ac:dyDescent="0.25">
      <c r="A58" s="67">
        <v>26</v>
      </c>
      <c r="B58" s="721"/>
      <c r="C58" s="70" t="s">
        <v>135</v>
      </c>
      <c r="D58" s="65" t="s">
        <v>221</v>
      </c>
      <c r="E58" s="66" t="s">
        <v>222</v>
      </c>
    </row>
    <row r="59" spans="1:5" x14ac:dyDescent="0.2">
      <c r="A59" s="67">
        <v>27</v>
      </c>
      <c r="B59" s="721"/>
      <c r="C59" s="69" t="s">
        <v>102</v>
      </c>
      <c r="D59" s="61" t="s">
        <v>14</v>
      </c>
      <c r="E59" s="62" t="s">
        <v>14</v>
      </c>
    </row>
    <row r="60" spans="1:5" x14ac:dyDescent="0.2">
      <c r="A60" s="67">
        <v>28</v>
      </c>
      <c r="B60" s="721"/>
      <c r="C60" s="68" t="s">
        <v>103</v>
      </c>
      <c r="D60" s="60" t="s">
        <v>188</v>
      </c>
      <c r="E60" s="59" t="s">
        <v>104</v>
      </c>
    </row>
    <row r="61" spans="1:5" ht="22.5" x14ac:dyDescent="0.2">
      <c r="A61" s="67">
        <v>29</v>
      </c>
      <c r="B61" s="721"/>
      <c r="C61" s="68" t="s">
        <v>105</v>
      </c>
      <c r="D61" s="60" t="s">
        <v>190</v>
      </c>
      <c r="E61" s="59" t="s">
        <v>106</v>
      </c>
    </row>
    <row r="62" spans="1:5" x14ac:dyDescent="0.2">
      <c r="A62" s="67">
        <v>30</v>
      </c>
      <c r="B62" s="721"/>
      <c r="C62" s="68" t="s">
        <v>107</v>
      </c>
      <c r="D62" s="60" t="s">
        <v>192</v>
      </c>
      <c r="E62" s="59" t="s">
        <v>108</v>
      </c>
    </row>
    <row r="63" spans="1:5" ht="22.5" x14ac:dyDescent="0.2">
      <c r="A63" s="67">
        <v>31</v>
      </c>
      <c r="B63" s="721"/>
      <c r="C63" s="68" t="s">
        <v>109</v>
      </c>
      <c r="D63" s="60" t="s">
        <v>194</v>
      </c>
      <c r="E63" s="59" t="s">
        <v>110</v>
      </c>
    </row>
    <row r="64" spans="1:5" x14ac:dyDescent="0.2">
      <c r="A64" s="67">
        <v>32</v>
      </c>
      <c r="B64" s="721"/>
      <c r="C64" s="68" t="s">
        <v>111</v>
      </c>
      <c r="D64" s="60" t="s">
        <v>196</v>
      </c>
      <c r="E64" s="59" t="s">
        <v>112</v>
      </c>
    </row>
    <row r="65" spans="1:5" ht="22.5" x14ac:dyDescent="0.2">
      <c r="A65" s="67">
        <v>33</v>
      </c>
      <c r="B65" s="721"/>
      <c r="C65" s="68" t="s">
        <v>113</v>
      </c>
      <c r="D65" s="60" t="s">
        <v>198</v>
      </c>
      <c r="E65" s="59" t="s">
        <v>114</v>
      </c>
    </row>
    <row r="66" spans="1:5" x14ac:dyDescent="0.2">
      <c r="A66" s="67">
        <v>34</v>
      </c>
      <c r="B66" s="721"/>
      <c r="C66" s="68" t="s">
        <v>115</v>
      </c>
      <c r="D66" s="60" t="s">
        <v>200</v>
      </c>
      <c r="E66" s="59" t="s">
        <v>116</v>
      </c>
    </row>
    <row r="67" spans="1:5" ht="22.5" x14ac:dyDescent="0.2">
      <c r="A67" s="67">
        <v>35</v>
      </c>
      <c r="B67" s="721"/>
      <c r="C67" s="68" t="s">
        <v>117</v>
      </c>
      <c r="D67" s="60" t="s">
        <v>202</v>
      </c>
      <c r="E67" s="59" t="s">
        <v>118</v>
      </c>
    </row>
    <row r="68" spans="1:5" ht="33.75" x14ac:dyDescent="0.2">
      <c r="A68" s="67">
        <v>36</v>
      </c>
      <c r="B68" s="721"/>
      <c r="C68" s="69" t="s">
        <v>119</v>
      </c>
      <c r="D68" s="60" t="s">
        <v>204</v>
      </c>
      <c r="E68" s="59" t="s">
        <v>120</v>
      </c>
    </row>
    <row r="69" spans="1:5" x14ac:dyDescent="0.2">
      <c r="A69" s="67">
        <v>37</v>
      </c>
      <c r="B69" s="721"/>
      <c r="C69" s="68" t="s">
        <v>121</v>
      </c>
      <c r="D69" s="60" t="s">
        <v>206</v>
      </c>
      <c r="E69" s="59" t="s">
        <v>122</v>
      </c>
    </row>
    <row r="70" spans="1:5" x14ac:dyDescent="0.2">
      <c r="A70" s="67">
        <v>38</v>
      </c>
      <c r="B70" s="721"/>
      <c r="C70" s="68" t="s">
        <v>123</v>
      </c>
      <c r="D70" s="60" t="s">
        <v>208</v>
      </c>
      <c r="E70" s="59" t="s">
        <v>124</v>
      </c>
    </row>
    <row r="71" spans="1:5" ht="45" x14ac:dyDescent="0.2">
      <c r="A71" s="67">
        <v>39</v>
      </c>
      <c r="B71" s="721"/>
      <c r="C71" s="68" t="s">
        <v>125</v>
      </c>
      <c r="D71" s="58" t="s">
        <v>210</v>
      </c>
      <c r="E71" s="59" t="s">
        <v>126</v>
      </c>
    </row>
    <row r="72" spans="1:5" ht="22.5" x14ac:dyDescent="0.2">
      <c r="A72" s="67">
        <v>40</v>
      </c>
      <c r="B72" s="721"/>
      <c r="C72" s="68" t="s">
        <v>127</v>
      </c>
      <c r="D72" s="60" t="s">
        <v>213</v>
      </c>
      <c r="E72" s="59" t="s">
        <v>128</v>
      </c>
    </row>
    <row r="73" spans="1:5" x14ac:dyDescent="0.2">
      <c r="A73" s="67">
        <v>41</v>
      </c>
      <c r="B73" s="721"/>
      <c r="C73" s="68" t="s">
        <v>129</v>
      </c>
      <c r="D73" s="60" t="s">
        <v>215</v>
      </c>
      <c r="E73" s="59" t="s">
        <v>130</v>
      </c>
    </row>
    <row r="74" spans="1:5" x14ac:dyDescent="0.2">
      <c r="A74" s="67">
        <v>42</v>
      </c>
      <c r="B74" s="721"/>
      <c r="C74" s="68" t="s">
        <v>131</v>
      </c>
      <c r="D74" s="60" t="s">
        <v>217</v>
      </c>
      <c r="E74" s="59" t="s">
        <v>132</v>
      </c>
    </row>
    <row r="75" spans="1:5" ht="22.5" x14ac:dyDescent="0.2">
      <c r="A75" s="67">
        <v>43</v>
      </c>
      <c r="B75" s="721"/>
      <c r="C75" s="68" t="s">
        <v>133</v>
      </c>
      <c r="D75" s="60" t="s">
        <v>181</v>
      </c>
      <c r="E75" s="59" t="s">
        <v>134</v>
      </c>
    </row>
    <row r="76" spans="1:5" x14ac:dyDescent="0.2">
      <c r="A76" s="67">
        <v>44</v>
      </c>
      <c r="B76" s="721"/>
      <c r="C76" s="68" t="s">
        <v>135</v>
      </c>
      <c r="D76" s="60" t="s">
        <v>221</v>
      </c>
      <c r="E76" s="59" t="s">
        <v>136</v>
      </c>
    </row>
    <row r="77" spans="1:5" ht="22.5" x14ac:dyDescent="0.2">
      <c r="A77" s="67">
        <v>45</v>
      </c>
      <c r="B77" s="721"/>
      <c r="C77" s="68" t="s">
        <v>137</v>
      </c>
      <c r="D77" s="60" t="s">
        <v>219</v>
      </c>
      <c r="E77" s="59" t="s">
        <v>138</v>
      </c>
    </row>
    <row r="78" spans="1:5" ht="22.5" x14ac:dyDescent="0.2">
      <c r="A78" s="67">
        <v>46</v>
      </c>
      <c r="B78" s="721"/>
      <c r="C78" s="68" t="s">
        <v>139</v>
      </c>
      <c r="D78" s="60" t="s">
        <v>183</v>
      </c>
      <c r="E78" s="59" t="s">
        <v>142</v>
      </c>
    </row>
    <row r="79" spans="1:5" ht="13.5" thickBot="1" x14ac:dyDescent="0.25">
      <c r="A79" s="67">
        <v>47</v>
      </c>
      <c r="B79" s="722"/>
      <c r="C79" s="71" t="s">
        <v>140</v>
      </c>
      <c r="D79" s="65" t="s">
        <v>185</v>
      </c>
      <c r="E79" s="66" t="s">
        <v>141</v>
      </c>
    </row>
  </sheetData>
  <mergeCells count="3">
    <mergeCell ref="A1:E1"/>
    <mergeCell ref="B33:B79"/>
    <mergeCell ref="B3: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92D050"/>
  </sheetPr>
  <dimension ref="A1:H16"/>
  <sheetViews>
    <sheetView view="pageBreakPreview" zoomScale="50" zoomScaleNormal="55" zoomScaleSheetLayoutView="50" workbookViewId="0">
      <selection activeCell="D5" sqref="D5"/>
    </sheetView>
  </sheetViews>
  <sheetFormatPr baseColWidth="10" defaultRowHeight="15" x14ac:dyDescent="0.2"/>
  <cols>
    <col min="1" max="1" width="5.85546875" style="8" customWidth="1"/>
    <col min="2" max="2" width="10.5703125" style="8" customWidth="1"/>
    <col min="3" max="3" width="33.42578125" style="8" customWidth="1"/>
    <col min="4" max="4" width="45.85546875" style="8" bestFit="1" customWidth="1"/>
    <col min="5" max="5" width="84.7109375" style="8" customWidth="1"/>
    <col min="6" max="6" width="83.5703125" style="8" customWidth="1"/>
    <col min="7" max="7" width="74.140625" style="8" hidden="1" customWidth="1"/>
    <col min="8" max="8" width="69.5703125" style="8" hidden="1" customWidth="1"/>
    <col min="9" max="256" width="11.42578125" style="8"/>
    <col min="257" max="257" width="5.85546875" style="8" customWidth="1"/>
    <col min="258" max="258" width="10.5703125" style="8" customWidth="1"/>
    <col min="259" max="259" width="33.42578125" style="8" customWidth="1"/>
    <col min="260" max="260" width="45.85546875" style="8" bestFit="1" customWidth="1"/>
    <col min="261" max="261" width="84.7109375" style="8" customWidth="1"/>
    <col min="262" max="262" width="83.5703125" style="8" customWidth="1"/>
    <col min="263" max="264" width="0" style="8" hidden="1" customWidth="1"/>
    <col min="265" max="512" width="11.42578125" style="8"/>
    <col min="513" max="513" width="5.85546875" style="8" customWidth="1"/>
    <col min="514" max="514" width="10.5703125" style="8" customWidth="1"/>
    <col min="515" max="515" width="33.42578125" style="8" customWidth="1"/>
    <col min="516" max="516" width="45.85546875" style="8" bestFit="1" customWidth="1"/>
    <col min="517" max="517" width="84.7109375" style="8" customWidth="1"/>
    <col min="518" max="518" width="83.5703125" style="8" customWidth="1"/>
    <col min="519" max="520" width="0" style="8" hidden="1" customWidth="1"/>
    <col min="521" max="768" width="11.42578125" style="8"/>
    <col min="769" max="769" width="5.85546875" style="8" customWidth="1"/>
    <col min="770" max="770" width="10.5703125" style="8" customWidth="1"/>
    <col min="771" max="771" width="33.42578125" style="8" customWidth="1"/>
    <col min="772" max="772" width="45.85546875" style="8" bestFit="1" customWidth="1"/>
    <col min="773" max="773" width="84.7109375" style="8" customWidth="1"/>
    <col min="774" max="774" width="83.5703125" style="8" customWidth="1"/>
    <col min="775" max="776" width="0" style="8" hidden="1" customWidth="1"/>
    <col min="777" max="1024" width="11.42578125" style="8"/>
    <col min="1025" max="1025" width="5.85546875" style="8" customWidth="1"/>
    <col min="1026" max="1026" width="10.5703125" style="8" customWidth="1"/>
    <col min="1027" max="1027" width="33.42578125" style="8" customWidth="1"/>
    <col min="1028" max="1028" width="45.85546875" style="8" bestFit="1" customWidth="1"/>
    <col min="1029" max="1029" width="84.7109375" style="8" customWidth="1"/>
    <col min="1030" max="1030" width="83.5703125" style="8" customWidth="1"/>
    <col min="1031" max="1032" width="0" style="8" hidden="1" customWidth="1"/>
    <col min="1033" max="1280" width="11.42578125" style="8"/>
    <col min="1281" max="1281" width="5.85546875" style="8" customWidth="1"/>
    <col min="1282" max="1282" width="10.5703125" style="8" customWidth="1"/>
    <col min="1283" max="1283" width="33.42578125" style="8" customWidth="1"/>
    <col min="1284" max="1284" width="45.85546875" style="8" bestFit="1" customWidth="1"/>
    <col min="1285" max="1285" width="84.7109375" style="8" customWidth="1"/>
    <col min="1286" max="1286" width="83.5703125" style="8" customWidth="1"/>
    <col min="1287" max="1288" width="0" style="8" hidden="1" customWidth="1"/>
    <col min="1289" max="1536" width="11.42578125" style="8"/>
    <col min="1537" max="1537" width="5.85546875" style="8" customWidth="1"/>
    <col min="1538" max="1538" width="10.5703125" style="8" customWidth="1"/>
    <col min="1539" max="1539" width="33.42578125" style="8" customWidth="1"/>
    <col min="1540" max="1540" width="45.85546875" style="8" bestFit="1" customWidth="1"/>
    <col min="1541" max="1541" width="84.7109375" style="8" customWidth="1"/>
    <col min="1542" max="1542" width="83.5703125" style="8" customWidth="1"/>
    <col min="1543" max="1544" width="0" style="8" hidden="1" customWidth="1"/>
    <col min="1545" max="1792" width="11.42578125" style="8"/>
    <col min="1793" max="1793" width="5.85546875" style="8" customWidth="1"/>
    <col min="1794" max="1794" width="10.5703125" style="8" customWidth="1"/>
    <col min="1795" max="1795" width="33.42578125" style="8" customWidth="1"/>
    <col min="1796" max="1796" width="45.85546875" style="8" bestFit="1" customWidth="1"/>
    <col min="1797" max="1797" width="84.7109375" style="8" customWidth="1"/>
    <col min="1798" max="1798" width="83.5703125" style="8" customWidth="1"/>
    <col min="1799" max="1800" width="0" style="8" hidden="1" customWidth="1"/>
    <col min="1801" max="2048" width="11.42578125" style="8"/>
    <col min="2049" max="2049" width="5.85546875" style="8" customWidth="1"/>
    <col min="2050" max="2050" width="10.5703125" style="8" customWidth="1"/>
    <col min="2051" max="2051" width="33.42578125" style="8" customWidth="1"/>
    <col min="2052" max="2052" width="45.85546875" style="8" bestFit="1" customWidth="1"/>
    <col min="2053" max="2053" width="84.7109375" style="8" customWidth="1"/>
    <col min="2054" max="2054" width="83.5703125" style="8" customWidth="1"/>
    <col min="2055" max="2056" width="0" style="8" hidden="1" customWidth="1"/>
    <col min="2057" max="2304" width="11.42578125" style="8"/>
    <col min="2305" max="2305" width="5.85546875" style="8" customWidth="1"/>
    <col min="2306" max="2306" width="10.5703125" style="8" customWidth="1"/>
    <col min="2307" max="2307" width="33.42578125" style="8" customWidth="1"/>
    <col min="2308" max="2308" width="45.85546875" style="8" bestFit="1" customWidth="1"/>
    <col min="2309" max="2309" width="84.7109375" style="8" customWidth="1"/>
    <col min="2310" max="2310" width="83.5703125" style="8" customWidth="1"/>
    <col min="2311" max="2312" width="0" style="8" hidden="1" customWidth="1"/>
    <col min="2313" max="2560" width="11.42578125" style="8"/>
    <col min="2561" max="2561" width="5.85546875" style="8" customWidth="1"/>
    <col min="2562" max="2562" width="10.5703125" style="8" customWidth="1"/>
    <col min="2563" max="2563" width="33.42578125" style="8" customWidth="1"/>
    <col min="2564" max="2564" width="45.85546875" style="8" bestFit="1" customWidth="1"/>
    <col min="2565" max="2565" width="84.7109375" style="8" customWidth="1"/>
    <col min="2566" max="2566" width="83.5703125" style="8" customWidth="1"/>
    <col min="2567" max="2568" width="0" style="8" hidden="1" customWidth="1"/>
    <col min="2569" max="2816" width="11.42578125" style="8"/>
    <col min="2817" max="2817" width="5.85546875" style="8" customWidth="1"/>
    <col min="2818" max="2818" width="10.5703125" style="8" customWidth="1"/>
    <col min="2819" max="2819" width="33.42578125" style="8" customWidth="1"/>
    <col min="2820" max="2820" width="45.85546875" style="8" bestFit="1" customWidth="1"/>
    <col min="2821" max="2821" width="84.7109375" style="8" customWidth="1"/>
    <col min="2822" max="2822" width="83.5703125" style="8" customWidth="1"/>
    <col min="2823" max="2824" width="0" style="8" hidden="1" customWidth="1"/>
    <col min="2825" max="3072" width="11.42578125" style="8"/>
    <col min="3073" max="3073" width="5.85546875" style="8" customWidth="1"/>
    <col min="3074" max="3074" width="10.5703125" style="8" customWidth="1"/>
    <col min="3075" max="3075" width="33.42578125" style="8" customWidth="1"/>
    <col min="3076" max="3076" width="45.85546875" style="8" bestFit="1" customWidth="1"/>
    <col min="3077" max="3077" width="84.7109375" style="8" customWidth="1"/>
    <col min="3078" max="3078" width="83.5703125" style="8" customWidth="1"/>
    <col min="3079" max="3080" width="0" style="8" hidden="1" customWidth="1"/>
    <col min="3081" max="3328" width="11.42578125" style="8"/>
    <col min="3329" max="3329" width="5.85546875" style="8" customWidth="1"/>
    <col min="3330" max="3330" width="10.5703125" style="8" customWidth="1"/>
    <col min="3331" max="3331" width="33.42578125" style="8" customWidth="1"/>
    <col min="3332" max="3332" width="45.85546875" style="8" bestFit="1" customWidth="1"/>
    <col min="3333" max="3333" width="84.7109375" style="8" customWidth="1"/>
    <col min="3334" max="3334" width="83.5703125" style="8" customWidth="1"/>
    <col min="3335" max="3336" width="0" style="8" hidden="1" customWidth="1"/>
    <col min="3337" max="3584" width="11.42578125" style="8"/>
    <col min="3585" max="3585" width="5.85546875" style="8" customWidth="1"/>
    <col min="3586" max="3586" width="10.5703125" style="8" customWidth="1"/>
    <col min="3587" max="3587" width="33.42578125" style="8" customWidth="1"/>
    <col min="3588" max="3588" width="45.85546875" style="8" bestFit="1" customWidth="1"/>
    <col min="3589" max="3589" width="84.7109375" style="8" customWidth="1"/>
    <col min="3590" max="3590" width="83.5703125" style="8" customWidth="1"/>
    <col min="3591" max="3592" width="0" style="8" hidden="1" customWidth="1"/>
    <col min="3593" max="3840" width="11.42578125" style="8"/>
    <col min="3841" max="3841" width="5.85546875" style="8" customWidth="1"/>
    <col min="3842" max="3842" width="10.5703125" style="8" customWidth="1"/>
    <col min="3843" max="3843" width="33.42578125" style="8" customWidth="1"/>
    <col min="3844" max="3844" width="45.85546875" style="8" bestFit="1" customWidth="1"/>
    <col min="3845" max="3845" width="84.7109375" style="8" customWidth="1"/>
    <col min="3846" max="3846" width="83.5703125" style="8" customWidth="1"/>
    <col min="3847" max="3848" width="0" style="8" hidden="1" customWidth="1"/>
    <col min="3849" max="4096" width="11.42578125" style="8"/>
    <col min="4097" max="4097" width="5.85546875" style="8" customWidth="1"/>
    <col min="4098" max="4098" width="10.5703125" style="8" customWidth="1"/>
    <col min="4099" max="4099" width="33.42578125" style="8" customWidth="1"/>
    <col min="4100" max="4100" width="45.85546875" style="8" bestFit="1" customWidth="1"/>
    <col min="4101" max="4101" width="84.7109375" style="8" customWidth="1"/>
    <col min="4102" max="4102" width="83.5703125" style="8" customWidth="1"/>
    <col min="4103" max="4104" width="0" style="8" hidden="1" customWidth="1"/>
    <col min="4105" max="4352" width="11.42578125" style="8"/>
    <col min="4353" max="4353" width="5.85546875" style="8" customWidth="1"/>
    <col min="4354" max="4354" width="10.5703125" style="8" customWidth="1"/>
    <col min="4355" max="4355" width="33.42578125" style="8" customWidth="1"/>
    <col min="4356" max="4356" width="45.85546875" style="8" bestFit="1" customWidth="1"/>
    <col min="4357" max="4357" width="84.7109375" style="8" customWidth="1"/>
    <col min="4358" max="4358" width="83.5703125" style="8" customWidth="1"/>
    <col min="4359" max="4360" width="0" style="8" hidden="1" customWidth="1"/>
    <col min="4361" max="4608" width="11.42578125" style="8"/>
    <col min="4609" max="4609" width="5.85546875" style="8" customWidth="1"/>
    <col min="4610" max="4610" width="10.5703125" style="8" customWidth="1"/>
    <col min="4611" max="4611" width="33.42578125" style="8" customWidth="1"/>
    <col min="4612" max="4612" width="45.85546875" style="8" bestFit="1" customWidth="1"/>
    <col min="4613" max="4613" width="84.7109375" style="8" customWidth="1"/>
    <col min="4614" max="4614" width="83.5703125" style="8" customWidth="1"/>
    <col min="4615" max="4616" width="0" style="8" hidden="1" customWidth="1"/>
    <col min="4617" max="4864" width="11.42578125" style="8"/>
    <col min="4865" max="4865" width="5.85546875" style="8" customWidth="1"/>
    <col min="4866" max="4866" width="10.5703125" style="8" customWidth="1"/>
    <col min="4867" max="4867" width="33.42578125" style="8" customWidth="1"/>
    <col min="4868" max="4868" width="45.85546875" style="8" bestFit="1" customWidth="1"/>
    <col min="4869" max="4869" width="84.7109375" style="8" customWidth="1"/>
    <col min="4870" max="4870" width="83.5703125" style="8" customWidth="1"/>
    <col min="4871" max="4872" width="0" style="8" hidden="1" customWidth="1"/>
    <col min="4873" max="5120" width="11.42578125" style="8"/>
    <col min="5121" max="5121" width="5.85546875" style="8" customWidth="1"/>
    <col min="5122" max="5122" width="10.5703125" style="8" customWidth="1"/>
    <col min="5123" max="5123" width="33.42578125" style="8" customWidth="1"/>
    <col min="5124" max="5124" width="45.85546875" style="8" bestFit="1" customWidth="1"/>
    <col min="5125" max="5125" width="84.7109375" style="8" customWidth="1"/>
    <col min="5126" max="5126" width="83.5703125" style="8" customWidth="1"/>
    <col min="5127" max="5128" width="0" style="8" hidden="1" customWidth="1"/>
    <col min="5129" max="5376" width="11.42578125" style="8"/>
    <col min="5377" max="5377" width="5.85546875" style="8" customWidth="1"/>
    <col min="5378" max="5378" width="10.5703125" style="8" customWidth="1"/>
    <col min="5379" max="5379" width="33.42578125" style="8" customWidth="1"/>
    <col min="5380" max="5380" width="45.85546875" style="8" bestFit="1" customWidth="1"/>
    <col min="5381" max="5381" width="84.7109375" style="8" customWidth="1"/>
    <col min="5382" max="5382" width="83.5703125" style="8" customWidth="1"/>
    <col min="5383" max="5384" width="0" style="8" hidden="1" customWidth="1"/>
    <col min="5385" max="5632" width="11.42578125" style="8"/>
    <col min="5633" max="5633" width="5.85546875" style="8" customWidth="1"/>
    <col min="5634" max="5634" width="10.5703125" style="8" customWidth="1"/>
    <col min="5635" max="5635" width="33.42578125" style="8" customWidth="1"/>
    <col min="5636" max="5636" width="45.85546875" style="8" bestFit="1" customWidth="1"/>
    <col min="5637" max="5637" width="84.7109375" style="8" customWidth="1"/>
    <col min="5638" max="5638" width="83.5703125" style="8" customWidth="1"/>
    <col min="5639" max="5640" width="0" style="8" hidden="1" customWidth="1"/>
    <col min="5641" max="5888" width="11.42578125" style="8"/>
    <col min="5889" max="5889" width="5.85546875" style="8" customWidth="1"/>
    <col min="5890" max="5890" width="10.5703125" style="8" customWidth="1"/>
    <col min="5891" max="5891" width="33.42578125" style="8" customWidth="1"/>
    <col min="5892" max="5892" width="45.85546875" style="8" bestFit="1" customWidth="1"/>
    <col min="5893" max="5893" width="84.7109375" style="8" customWidth="1"/>
    <col min="5894" max="5894" width="83.5703125" style="8" customWidth="1"/>
    <col min="5895" max="5896" width="0" style="8" hidden="1" customWidth="1"/>
    <col min="5897" max="6144" width="11.42578125" style="8"/>
    <col min="6145" max="6145" width="5.85546875" style="8" customWidth="1"/>
    <col min="6146" max="6146" width="10.5703125" style="8" customWidth="1"/>
    <col min="6147" max="6147" width="33.42578125" style="8" customWidth="1"/>
    <col min="6148" max="6148" width="45.85546875" style="8" bestFit="1" customWidth="1"/>
    <col min="6149" max="6149" width="84.7109375" style="8" customWidth="1"/>
    <col min="6150" max="6150" width="83.5703125" style="8" customWidth="1"/>
    <col min="6151" max="6152" width="0" style="8" hidden="1" customWidth="1"/>
    <col min="6153" max="6400" width="11.42578125" style="8"/>
    <col min="6401" max="6401" width="5.85546875" style="8" customWidth="1"/>
    <col min="6402" max="6402" width="10.5703125" style="8" customWidth="1"/>
    <col min="6403" max="6403" width="33.42578125" style="8" customWidth="1"/>
    <col min="6404" max="6404" width="45.85546875" style="8" bestFit="1" customWidth="1"/>
    <col min="6405" max="6405" width="84.7109375" style="8" customWidth="1"/>
    <col min="6406" max="6406" width="83.5703125" style="8" customWidth="1"/>
    <col min="6407" max="6408" width="0" style="8" hidden="1" customWidth="1"/>
    <col min="6409" max="6656" width="11.42578125" style="8"/>
    <col min="6657" max="6657" width="5.85546875" style="8" customWidth="1"/>
    <col min="6658" max="6658" width="10.5703125" style="8" customWidth="1"/>
    <col min="6659" max="6659" width="33.42578125" style="8" customWidth="1"/>
    <col min="6660" max="6660" width="45.85546875" style="8" bestFit="1" customWidth="1"/>
    <col min="6661" max="6661" width="84.7109375" style="8" customWidth="1"/>
    <col min="6662" max="6662" width="83.5703125" style="8" customWidth="1"/>
    <col min="6663" max="6664" width="0" style="8" hidden="1" customWidth="1"/>
    <col min="6665" max="6912" width="11.42578125" style="8"/>
    <col min="6913" max="6913" width="5.85546875" style="8" customWidth="1"/>
    <col min="6914" max="6914" width="10.5703125" style="8" customWidth="1"/>
    <col min="6915" max="6915" width="33.42578125" style="8" customWidth="1"/>
    <col min="6916" max="6916" width="45.85546875" style="8" bestFit="1" customWidth="1"/>
    <col min="6917" max="6917" width="84.7109375" style="8" customWidth="1"/>
    <col min="6918" max="6918" width="83.5703125" style="8" customWidth="1"/>
    <col min="6919" max="6920" width="0" style="8" hidden="1" customWidth="1"/>
    <col min="6921" max="7168" width="11.42578125" style="8"/>
    <col min="7169" max="7169" width="5.85546875" style="8" customWidth="1"/>
    <col min="7170" max="7170" width="10.5703125" style="8" customWidth="1"/>
    <col min="7171" max="7171" width="33.42578125" style="8" customWidth="1"/>
    <col min="7172" max="7172" width="45.85546875" style="8" bestFit="1" customWidth="1"/>
    <col min="7173" max="7173" width="84.7109375" style="8" customWidth="1"/>
    <col min="7174" max="7174" width="83.5703125" style="8" customWidth="1"/>
    <col min="7175" max="7176" width="0" style="8" hidden="1" customWidth="1"/>
    <col min="7177" max="7424" width="11.42578125" style="8"/>
    <col min="7425" max="7425" width="5.85546875" style="8" customWidth="1"/>
    <col min="7426" max="7426" width="10.5703125" style="8" customWidth="1"/>
    <col min="7427" max="7427" width="33.42578125" style="8" customWidth="1"/>
    <col min="7428" max="7428" width="45.85546875" style="8" bestFit="1" customWidth="1"/>
    <col min="7429" max="7429" width="84.7109375" style="8" customWidth="1"/>
    <col min="7430" max="7430" width="83.5703125" style="8" customWidth="1"/>
    <col min="7431" max="7432" width="0" style="8" hidden="1" customWidth="1"/>
    <col min="7433" max="7680" width="11.42578125" style="8"/>
    <col min="7681" max="7681" width="5.85546875" style="8" customWidth="1"/>
    <col min="7682" max="7682" width="10.5703125" style="8" customWidth="1"/>
    <col min="7683" max="7683" width="33.42578125" style="8" customWidth="1"/>
    <col min="7684" max="7684" width="45.85546875" style="8" bestFit="1" customWidth="1"/>
    <col min="7685" max="7685" width="84.7109375" style="8" customWidth="1"/>
    <col min="7686" max="7686" width="83.5703125" style="8" customWidth="1"/>
    <col min="7687" max="7688" width="0" style="8" hidden="1" customWidth="1"/>
    <col min="7689" max="7936" width="11.42578125" style="8"/>
    <col min="7937" max="7937" width="5.85546875" style="8" customWidth="1"/>
    <col min="7938" max="7938" width="10.5703125" style="8" customWidth="1"/>
    <col min="7939" max="7939" width="33.42578125" style="8" customWidth="1"/>
    <col min="7940" max="7940" width="45.85546875" style="8" bestFit="1" customWidth="1"/>
    <col min="7941" max="7941" width="84.7109375" style="8" customWidth="1"/>
    <col min="7942" max="7942" width="83.5703125" style="8" customWidth="1"/>
    <col min="7943" max="7944" width="0" style="8" hidden="1" customWidth="1"/>
    <col min="7945" max="8192" width="11.42578125" style="8"/>
    <col min="8193" max="8193" width="5.85546875" style="8" customWidth="1"/>
    <col min="8194" max="8194" width="10.5703125" style="8" customWidth="1"/>
    <col min="8195" max="8195" width="33.42578125" style="8" customWidth="1"/>
    <col min="8196" max="8196" width="45.85546875" style="8" bestFit="1" customWidth="1"/>
    <col min="8197" max="8197" width="84.7109375" style="8" customWidth="1"/>
    <col min="8198" max="8198" width="83.5703125" style="8" customWidth="1"/>
    <col min="8199" max="8200" width="0" style="8" hidden="1" customWidth="1"/>
    <col min="8201" max="8448" width="11.42578125" style="8"/>
    <col min="8449" max="8449" width="5.85546875" style="8" customWidth="1"/>
    <col min="8450" max="8450" width="10.5703125" style="8" customWidth="1"/>
    <col min="8451" max="8451" width="33.42578125" style="8" customWidth="1"/>
    <col min="8452" max="8452" width="45.85546875" style="8" bestFit="1" customWidth="1"/>
    <col min="8453" max="8453" width="84.7109375" style="8" customWidth="1"/>
    <col min="8454" max="8454" width="83.5703125" style="8" customWidth="1"/>
    <col min="8455" max="8456" width="0" style="8" hidden="1" customWidth="1"/>
    <col min="8457" max="8704" width="11.42578125" style="8"/>
    <col min="8705" max="8705" width="5.85546875" style="8" customWidth="1"/>
    <col min="8706" max="8706" width="10.5703125" style="8" customWidth="1"/>
    <col min="8707" max="8707" width="33.42578125" style="8" customWidth="1"/>
    <col min="8708" max="8708" width="45.85546875" style="8" bestFit="1" customWidth="1"/>
    <col min="8709" max="8709" width="84.7109375" style="8" customWidth="1"/>
    <col min="8710" max="8710" width="83.5703125" style="8" customWidth="1"/>
    <col min="8711" max="8712" width="0" style="8" hidden="1" customWidth="1"/>
    <col min="8713" max="8960" width="11.42578125" style="8"/>
    <col min="8961" max="8961" width="5.85546875" style="8" customWidth="1"/>
    <col min="8962" max="8962" width="10.5703125" style="8" customWidth="1"/>
    <col min="8963" max="8963" width="33.42578125" style="8" customWidth="1"/>
    <col min="8964" max="8964" width="45.85546875" style="8" bestFit="1" customWidth="1"/>
    <col min="8965" max="8965" width="84.7109375" style="8" customWidth="1"/>
    <col min="8966" max="8966" width="83.5703125" style="8" customWidth="1"/>
    <col min="8967" max="8968" width="0" style="8" hidden="1" customWidth="1"/>
    <col min="8969" max="9216" width="11.42578125" style="8"/>
    <col min="9217" max="9217" width="5.85546875" style="8" customWidth="1"/>
    <col min="9218" max="9218" width="10.5703125" style="8" customWidth="1"/>
    <col min="9219" max="9219" width="33.42578125" style="8" customWidth="1"/>
    <col min="9220" max="9220" width="45.85546875" style="8" bestFit="1" customWidth="1"/>
    <col min="9221" max="9221" width="84.7109375" style="8" customWidth="1"/>
    <col min="9222" max="9222" width="83.5703125" style="8" customWidth="1"/>
    <col min="9223" max="9224" width="0" style="8" hidden="1" customWidth="1"/>
    <col min="9225" max="9472" width="11.42578125" style="8"/>
    <col min="9473" max="9473" width="5.85546875" style="8" customWidth="1"/>
    <col min="9474" max="9474" width="10.5703125" style="8" customWidth="1"/>
    <col min="9475" max="9475" width="33.42578125" style="8" customWidth="1"/>
    <col min="9476" max="9476" width="45.85546875" style="8" bestFit="1" customWidth="1"/>
    <col min="9477" max="9477" width="84.7109375" style="8" customWidth="1"/>
    <col min="9478" max="9478" width="83.5703125" style="8" customWidth="1"/>
    <col min="9479" max="9480" width="0" style="8" hidden="1" customWidth="1"/>
    <col min="9481" max="9728" width="11.42578125" style="8"/>
    <col min="9729" max="9729" width="5.85546875" style="8" customWidth="1"/>
    <col min="9730" max="9730" width="10.5703125" style="8" customWidth="1"/>
    <col min="9731" max="9731" width="33.42578125" style="8" customWidth="1"/>
    <col min="9732" max="9732" width="45.85546875" style="8" bestFit="1" customWidth="1"/>
    <col min="9733" max="9733" width="84.7109375" style="8" customWidth="1"/>
    <col min="9734" max="9734" width="83.5703125" style="8" customWidth="1"/>
    <col min="9735" max="9736" width="0" style="8" hidden="1" customWidth="1"/>
    <col min="9737" max="9984" width="11.42578125" style="8"/>
    <col min="9985" max="9985" width="5.85546875" style="8" customWidth="1"/>
    <col min="9986" max="9986" width="10.5703125" style="8" customWidth="1"/>
    <col min="9987" max="9987" width="33.42578125" style="8" customWidth="1"/>
    <col min="9988" max="9988" width="45.85546875" style="8" bestFit="1" customWidth="1"/>
    <col min="9989" max="9989" width="84.7109375" style="8" customWidth="1"/>
    <col min="9990" max="9990" width="83.5703125" style="8" customWidth="1"/>
    <col min="9991" max="9992" width="0" style="8" hidden="1" customWidth="1"/>
    <col min="9993" max="10240" width="11.42578125" style="8"/>
    <col min="10241" max="10241" width="5.85546875" style="8" customWidth="1"/>
    <col min="10242" max="10242" width="10.5703125" style="8" customWidth="1"/>
    <col min="10243" max="10243" width="33.42578125" style="8" customWidth="1"/>
    <col min="10244" max="10244" width="45.85546875" style="8" bestFit="1" customWidth="1"/>
    <col min="10245" max="10245" width="84.7109375" style="8" customWidth="1"/>
    <col min="10246" max="10246" width="83.5703125" style="8" customWidth="1"/>
    <col min="10247" max="10248" width="0" style="8" hidden="1" customWidth="1"/>
    <col min="10249" max="10496" width="11.42578125" style="8"/>
    <col min="10497" max="10497" width="5.85546875" style="8" customWidth="1"/>
    <col min="10498" max="10498" width="10.5703125" style="8" customWidth="1"/>
    <col min="10499" max="10499" width="33.42578125" style="8" customWidth="1"/>
    <col min="10500" max="10500" width="45.85546875" style="8" bestFit="1" customWidth="1"/>
    <col min="10501" max="10501" width="84.7109375" style="8" customWidth="1"/>
    <col min="10502" max="10502" width="83.5703125" style="8" customWidth="1"/>
    <col min="10503" max="10504" width="0" style="8" hidden="1" customWidth="1"/>
    <col min="10505" max="10752" width="11.42578125" style="8"/>
    <col min="10753" max="10753" width="5.85546875" style="8" customWidth="1"/>
    <col min="10754" max="10754" width="10.5703125" style="8" customWidth="1"/>
    <col min="10755" max="10755" width="33.42578125" style="8" customWidth="1"/>
    <col min="10756" max="10756" width="45.85546875" style="8" bestFit="1" customWidth="1"/>
    <col min="10757" max="10757" width="84.7109375" style="8" customWidth="1"/>
    <col min="10758" max="10758" width="83.5703125" style="8" customWidth="1"/>
    <col min="10759" max="10760" width="0" style="8" hidden="1" customWidth="1"/>
    <col min="10761" max="11008" width="11.42578125" style="8"/>
    <col min="11009" max="11009" width="5.85546875" style="8" customWidth="1"/>
    <col min="11010" max="11010" width="10.5703125" style="8" customWidth="1"/>
    <col min="11011" max="11011" width="33.42578125" style="8" customWidth="1"/>
    <col min="11012" max="11012" width="45.85546875" style="8" bestFit="1" customWidth="1"/>
    <col min="11013" max="11013" width="84.7109375" style="8" customWidth="1"/>
    <col min="11014" max="11014" width="83.5703125" style="8" customWidth="1"/>
    <col min="11015" max="11016" width="0" style="8" hidden="1" customWidth="1"/>
    <col min="11017" max="11264" width="11.42578125" style="8"/>
    <col min="11265" max="11265" width="5.85546875" style="8" customWidth="1"/>
    <col min="11266" max="11266" width="10.5703125" style="8" customWidth="1"/>
    <col min="11267" max="11267" width="33.42578125" style="8" customWidth="1"/>
    <col min="11268" max="11268" width="45.85546875" style="8" bestFit="1" customWidth="1"/>
    <col min="11269" max="11269" width="84.7109375" style="8" customWidth="1"/>
    <col min="11270" max="11270" width="83.5703125" style="8" customWidth="1"/>
    <col min="11271" max="11272" width="0" style="8" hidden="1" customWidth="1"/>
    <col min="11273" max="11520" width="11.42578125" style="8"/>
    <col min="11521" max="11521" width="5.85546875" style="8" customWidth="1"/>
    <col min="11522" max="11522" width="10.5703125" style="8" customWidth="1"/>
    <col min="11523" max="11523" width="33.42578125" style="8" customWidth="1"/>
    <col min="11524" max="11524" width="45.85546875" style="8" bestFit="1" customWidth="1"/>
    <col min="11525" max="11525" width="84.7109375" style="8" customWidth="1"/>
    <col min="11526" max="11526" width="83.5703125" style="8" customWidth="1"/>
    <col min="11527" max="11528" width="0" style="8" hidden="1" customWidth="1"/>
    <col min="11529" max="11776" width="11.42578125" style="8"/>
    <col min="11777" max="11777" width="5.85546875" style="8" customWidth="1"/>
    <col min="11778" max="11778" width="10.5703125" style="8" customWidth="1"/>
    <col min="11779" max="11779" width="33.42578125" style="8" customWidth="1"/>
    <col min="11780" max="11780" width="45.85546875" style="8" bestFit="1" customWidth="1"/>
    <col min="11781" max="11781" width="84.7109375" style="8" customWidth="1"/>
    <col min="11782" max="11782" width="83.5703125" style="8" customWidth="1"/>
    <col min="11783" max="11784" width="0" style="8" hidden="1" customWidth="1"/>
    <col min="11785" max="12032" width="11.42578125" style="8"/>
    <col min="12033" max="12033" width="5.85546875" style="8" customWidth="1"/>
    <col min="12034" max="12034" width="10.5703125" style="8" customWidth="1"/>
    <col min="12035" max="12035" width="33.42578125" style="8" customWidth="1"/>
    <col min="12036" max="12036" width="45.85546875" style="8" bestFit="1" customWidth="1"/>
    <col min="12037" max="12037" width="84.7109375" style="8" customWidth="1"/>
    <col min="12038" max="12038" width="83.5703125" style="8" customWidth="1"/>
    <col min="12039" max="12040" width="0" style="8" hidden="1" customWidth="1"/>
    <col min="12041" max="12288" width="11.42578125" style="8"/>
    <col min="12289" max="12289" width="5.85546875" style="8" customWidth="1"/>
    <col min="12290" max="12290" width="10.5703125" style="8" customWidth="1"/>
    <col min="12291" max="12291" width="33.42578125" style="8" customWidth="1"/>
    <col min="12292" max="12292" width="45.85546875" style="8" bestFit="1" customWidth="1"/>
    <col min="12293" max="12293" width="84.7109375" style="8" customWidth="1"/>
    <col min="12294" max="12294" width="83.5703125" style="8" customWidth="1"/>
    <col min="12295" max="12296" width="0" style="8" hidden="1" customWidth="1"/>
    <col min="12297" max="12544" width="11.42578125" style="8"/>
    <col min="12545" max="12545" width="5.85546875" style="8" customWidth="1"/>
    <col min="12546" max="12546" width="10.5703125" style="8" customWidth="1"/>
    <col min="12547" max="12547" width="33.42578125" style="8" customWidth="1"/>
    <col min="12548" max="12548" width="45.85546875" style="8" bestFit="1" customWidth="1"/>
    <col min="12549" max="12549" width="84.7109375" style="8" customWidth="1"/>
    <col min="12550" max="12550" width="83.5703125" style="8" customWidth="1"/>
    <col min="12551" max="12552" width="0" style="8" hidden="1" customWidth="1"/>
    <col min="12553" max="12800" width="11.42578125" style="8"/>
    <col min="12801" max="12801" width="5.85546875" style="8" customWidth="1"/>
    <col min="12802" max="12802" width="10.5703125" style="8" customWidth="1"/>
    <col min="12803" max="12803" width="33.42578125" style="8" customWidth="1"/>
    <col min="12804" max="12804" width="45.85546875" style="8" bestFit="1" customWidth="1"/>
    <col min="12805" max="12805" width="84.7109375" style="8" customWidth="1"/>
    <col min="12806" max="12806" width="83.5703125" style="8" customWidth="1"/>
    <col min="12807" max="12808" width="0" style="8" hidden="1" customWidth="1"/>
    <col min="12809" max="13056" width="11.42578125" style="8"/>
    <col min="13057" max="13057" width="5.85546875" style="8" customWidth="1"/>
    <col min="13058" max="13058" width="10.5703125" style="8" customWidth="1"/>
    <col min="13059" max="13059" width="33.42578125" style="8" customWidth="1"/>
    <col min="13060" max="13060" width="45.85546875" style="8" bestFit="1" customWidth="1"/>
    <col min="13061" max="13061" width="84.7109375" style="8" customWidth="1"/>
    <col min="13062" max="13062" width="83.5703125" style="8" customWidth="1"/>
    <col min="13063" max="13064" width="0" style="8" hidden="1" customWidth="1"/>
    <col min="13065" max="13312" width="11.42578125" style="8"/>
    <col min="13313" max="13313" width="5.85546875" style="8" customWidth="1"/>
    <col min="13314" max="13314" width="10.5703125" style="8" customWidth="1"/>
    <col min="13315" max="13315" width="33.42578125" style="8" customWidth="1"/>
    <col min="13316" max="13316" width="45.85546875" style="8" bestFit="1" customWidth="1"/>
    <col min="13317" max="13317" width="84.7109375" style="8" customWidth="1"/>
    <col min="13318" max="13318" width="83.5703125" style="8" customWidth="1"/>
    <col min="13319" max="13320" width="0" style="8" hidden="1" customWidth="1"/>
    <col min="13321" max="13568" width="11.42578125" style="8"/>
    <col min="13569" max="13569" width="5.85546875" style="8" customWidth="1"/>
    <col min="13570" max="13570" width="10.5703125" style="8" customWidth="1"/>
    <col min="13571" max="13571" width="33.42578125" style="8" customWidth="1"/>
    <col min="13572" max="13572" width="45.85546875" style="8" bestFit="1" customWidth="1"/>
    <col min="13573" max="13573" width="84.7109375" style="8" customWidth="1"/>
    <col min="13574" max="13574" width="83.5703125" style="8" customWidth="1"/>
    <col min="13575" max="13576" width="0" style="8" hidden="1" customWidth="1"/>
    <col min="13577" max="13824" width="11.42578125" style="8"/>
    <col min="13825" max="13825" width="5.85546875" style="8" customWidth="1"/>
    <col min="13826" max="13826" width="10.5703125" style="8" customWidth="1"/>
    <col min="13827" max="13827" width="33.42578125" style="8" customWidth="1"/>
    <col min="13828" max="13828" width="45.85546875" style="8" bestFit="1" customWidth="1"/>
    <col min="13829" max="13829" width="84.7109375" style="8" customWidth="1"/>
    <col min="13830" max="13830" width="83.5703125" style="8" customWidth="1"/>
    <col min="13831" max="13832" width="0" style="8" hidden="1" customWidth="1"/>
    <col min="13833" max="14080" width="11.42578125" style="8"/>
    <col min="14081" max="14081" width="5.85546875" style="8" customWidth="1"/>
    <col min="14082" max="14082" width="10.5703125" style="8" customWidth="1"/>
    <col min="14083" max="14083" width="33.42578125" style="8" customWidth="1"/>
    <col min="14084" max="14084" width="45.85546875" style="8" bestFit="1" customWidth="1"/>
    <col min="14085" max="14085" width="84.7109375" style="8" customWidth="1"/>
    <col min="14086" max="14086" width="83.5703125" style="8" customWidth="1"/>
    <col min="14087" max="14088" width="0" style="8" hidden="1" customWidth="1"/>
    <col min="14089" max="14336" width="11.42578125" style="8"/>
    <col min="14337" max="14337" width="5.85546875" style="8" customWidth="1"/>
    <col min="14338" max="14338" width="10.5703125" style="8" customWidth="1"/>
    <col min="14339" max="14339" width="33.42578125" style="8" customWidth="1"/>
    <col min="14340" max="14340" width="45.85546875" style="8" bestFit="1" customWidth="1"/>
    <col min="14341" max="14341" width="84.7109375" style="8" customWidth="1"/>
    <col min="14342" max="14342" width="83.5703125" style="8" customWidth="1"/>
    <col min="14343" max="14344" width="0" style="8" hidden="1" customWidth="1"/>
    <col min="14345" max="14592" width="11.42578125" style="8"/>
    <col min="14593" max="14593" width="5.85546875" style="8" customWidth="1"/>
    <col min="14594" max="14594" width="10.5703125" style="8" customWidth="1"/>
    <col min="14595" max="14595" width="33.42578125" style="8" customWidth="1"/>
    <col min="14596" max="14596" width="45.85546875" style="8" bestFit="1" customWidth="1"/>
    <col min="14597" max="14597" width="84.7109375" style="8" customWidth="1"/>
    <col min="14598" max="14598" width="83.5703125" style="8" customWidth="1"/>
    <col min="14599" max="14600" width="0" style="8" hidden="1" customWidth="1"/>
    <col min="14601" max="14848" width="11.42578125" style="8"/>
    <col min="14849" max="14849" width="5.85546875" style="8" customWidth="1"/>
    <col min="14850" max="14850" width="10.5703125" style="8" customWidth="1"/>
    <col min="14851" max="14851" width="33.42578125" style="8" customWidth="1"/>
    <col min="14852" max="14852" width="45.85546875" style="8" bestFit="1" customWidth="1"/>
    <col min="14853" max="14853" width="84.7109375" style="8" customWidth="1"/>
    <col min="14854" max="14854" width="83.5703125" style="8" customWidth="1"/>
    <col min="14855" max="14856" width="0" style="8" hidden="1" customWidth="1"/>
    <col min="14857" max="15104" width="11.42578125" style="8"/>
    <col min="15105" max="15105" width="5.85546875" style="8" customWidth="1"/>
    <col min="15106" max="15106" width="10.5703125" style="8" customWidth="1"/>
    <col min="15107" max="15107" width="33.42578125" style="8" customWidth="1"/>
    <col min="15108" max="15108" width="45.85546875" style="8" bestFit="1" customWidth="1"/>
    <col min="15109" max="15109" width="84.7109375" style="8" customWidth="1"/>
    <col min="15110" max="15110" width="83.5703125" style="8" customWidth="1"/>
    <col min="15111" max="15112" width="0" style="8" hidden="1" customWidth="1"/>
    <col min="15113" max="15360" width="11.42578125" style="8"/>
    <col min="15361" max="15361" width="5.85546875" style="8" customWidth="1"/>
    <col min="15362" max="15362" width="10.5703125" style="8" customWidth="1"/>
    <col min="15363" max="15363" width="33.42578125" style="8" customWidth="1"/>
    <col min="15364" max="15364" width="45.85546875" style="8" bestFit="1" customWidth="1"/>
    <col min="15365" max="15365" width="84.7109375" style="8" customWidth="1"/>
    <col min="15366" max="15366" width="83.5703125" style="8" customWidth="1"/>
    <col min="15367" max="15368" width="0" style="8" hidden="1" customWidth="1"/>
    <col min="15369" max="15616" width="11.42578125" style="8"/>
    <col min="15617" max="15617" width="5.85546875" style="8" customWidth="1"/>
    <col min="15618" max="15618" width="10.5703125" style="8" customWidth="1"/>
    <col min="15619" max="15619" width="33.42578125" style="8" customWidth="1"/>
    <col min="15620" max="15620" width="45.85546875" style="8" bestFit="1" customWidth="1"/>
    <col min="15621" max="15621" width="84.7109375" style="8" customWidth="1"/>
    <col min="15622" max="15622" width="83.5703125" style="8" customWidth="1"/>
    <col min="15623" max="15624" width="0" style="8" hidden="1" customWidth="1"/>
    <col min="15625" max="15872" width="11.42578125" style="8"/>
    <col min="15873" max="15873" width="5.85546875" style="8" customWidth="1"/>
    <col min="15874" max="15874" width="10.5703125" style="8" customWidth="1"/>
    <col min="15875" max="15875" width="33.42578125" style="8" customWidth="1"/>
    <col min="15876" max="15876" width="45.85546875" style="8" bestFit="1" customWidth="1"/>
    <col min="15877" max="15877" width="84.7109375" style="8" customWidth="1"/>
    <col min="15878" max="15878" width="83.5703125" style="8" customWidth="1"/>
    <col min="15879" max="15880" width="0" style="8" hidden="1" customWidth="1"/>
    <col min="15881" max="16128" width="11.42578125" style="8"/>
    <col min="16129" max="16129" width="5.85546875" style="8" customWidth="1"/>
    <col min="16130" max="16130" width="10.5703125" style="8" customWidth="1"/>
    <col min="16131" max="16131" width="33.42578125" style="8" customWidth="1"/>
    <col min="16132" max="16132" width="45.85546875" style="8" bestFit="1" customWidth="1"/>
    <col min="16133" max="16133" width="84.7109375" style="8" customWidth="1"/>
    <col min="16134" max="16134" width="83.5703125" style="8" customWidth="1"/>
    <col min="16135" max="16136" width="0" style="8" hidden="1" customWidth="1"/>
    <col min="16137" max="16384" width="11.42578125" style="8"/>
  </cols>
  <sheetData>
    <row r="1" spans="1:8" ht="15" customHeight="1" x14ac:dyDescent="0.2">
      <c r="A1" s="725" t="s">
        <v>24</v>
      </c>
      <c r="B1" s="725"/>
      <c r="C1" s="725"/>
      <c r="D1" s="725"/>
      <c r="E1" s="725"/>
      <c r="F1" s="725"/>
      <c r="G1" s="725"/>
      <c r="H1" s="725"/>
    </row>
    <row r="2" spans="1:8" ht="15" customHeight="1" x14ac:dyDescent="0.2">
      <c r="A2" s="725"/>
      <c r="B2" s="725"/>
      <c r="C2" s="725"/>
      <c r="D2" s="725"/>
      <c r="E2" s="725"/>
      <c r="F2" s="725"/>
      <c r="G2" s="725"/>
      <c r="H2" s="725"/>
    </row>
    <row r="3" spans="1:8" ht="15" customHeight="1" x14ac:dyDescent="0.2">
      <c r="A3" s="725"/>
      <c r="B3" s="725"/>
      <c r="C3" s="725"/>
      <c r="D3" s="725"/>
      <c r="E3" s="725"/>
      <c r="F3" s="725"/>
      <c r="G3" s="725"/>
      <c r="H3" s="725"/>
    </row>
    <row r="4" spans="1:8" ht="37.5" x14ac:dyDescent="0.2">
      <c r="A4" s="9" t="s">
        <v>10</v>
      </c>
      <c r="B4" s="9" t="s">
        <v>13</v>
      </c>
      <c r="C4" s="9" t="s">
        <v>25</v>
      </c>
      <c r="D4" s="9" t="s">
        <v>11</v>
      </c>
      <c r="E4" s="9" t="s">
        <v>12</v>
      </c>
      <c r="F4" s="9" t="s">
        <v>26</v>
      </c>
      <c r="G4" s="9" t="s">
        <v>27</v>
      </c>
      <c r="H4" s="9" t="s">
        <v>28</v>
      </c>
    </row>
    <row r="5" spans="1:8" s="16" customFormat="1" ht="134.25" customHeight="1" x14ac:dyDescent="0.2">
      <c r="A5" s="10">
        <v>1</v>
      </c>
      <c r="B5" s="726" t="s">
        <v>29</v>
      </c>
      <c r="C5" s="11" t="s">
        <v>30</v>
      </c>
      <c r="D5" s="12" t="s">
        <v>31</v>
      </c>
      <c r="E5" s="13" t="s">
        <v>32</v>
      </c>
      <c r="F5" s="14" t="s">
        <v>33</v>
      </c>
      <c r="G5" s="15" t="s">
        <v>34</v>
      </c>
      <c r="H5" s="15" t="s">
        <v>35</v>
      </c>
    </row>
    <row r="6" spans="1:8" s="21" customFormat="1" ht="126" x14ac:dyDescent="0.2">
      <c r="A6" s="10">
        <v>2</v>
      </c>
      <c r="B6" s="726"/>
      <c r="C6" s="17" t="s">
        <v>36</v>
      </c>
      <c r="D6" s="18" t="s">
        <v>37</v>
      </c>
      <c r="E6" s="13" t="s">
        <v>38</v>
      </c>
      <c r="F6" s="19" t="s">
        <v>39</v>
      </c>
      <c r="G6" s="20" t="s">
        <v>40</v>
      </c>
      <c r="H6" s="20" t="s">
        <v>41</v>
      </c>
    </row>
    <row r="7" spans="1:8" s="21" customFormat="1" ht="126" x14ac:dyDescent="0.2">
      <c r="A7" s="10">
        <v>3</v>
      </c>
      <c r="B7" s="726"/>
      <c r="C7" s="17" t="s">
        <v>42</v>
      </c>
      <c r="D7" s="18" t="s">
        <v>43</v>
      </c>
      <c r="E7" s="13" t="s">
        <v>44</v>
      </c>
      <c r="F7" s="14" t="s">
        <v>45</v>
      </c>
      <c r="G7" s="22" t="s">
        <v>46</v>
      </c>
      <c r="H7" s="22" t="s">
        <v>47</v>
      </c>
    </row>
    <row r="8" spans="1:8" s="21" customFormat="1" ht="144" x14ac:dyDescent="0.2">
      <c r="A8" s="23">
        <v>4</v>
      </c>
      <c r="B8" s="727" t="s">
        <v>48</v>
      </c>
      <c r="C8" s="24" t="s">
        <v>49</v>
      </c>
      <c r="D8" s="25" t="s">
        <v>50</v>
      </c>
      <c r="E8" s="26" t="s">
        <v>51</v>
      </c>
      <c r="F8" s="27" t="s">
        <v>52</v>
      </c>
      <c r="G8" s="20" t="s">
        <v>53</v>
      </c>
      <c r="H8" s="28" t="s">
        <v>54</v>
      </c>
    </row>
    <row r="9" spans="1:8" s="21" customFormat="1" ht="108" x14ac:dyDescent="0.2">
      <c r="A9" s="23">
        <v>5</v>
      </c>
      <c r="B9" s="727"/>
      <c r="C9" s="24" t="s">
        <v>55</v>
      </c>
      <c r="D9" s="25" t="s">
        <v>56</v>
      </c>
      <c r="E9" s="26" t="s">
        <v>57</v>
      </c>
      <c r="F9" s="29" t="s">
        <v>58</v>
      </c>
      <c r="G9" s="20" t="s">
        <v>59</v>
      </c>
      <c r="H9" s="20" t="s">
        <v>60</v>
      </c>
    </row>
    <row r="10" spans="1:8" s="21" customFormat="1" ht="90" x14ac:dyDescent="0.2">
      <c r="A10" s="23">
        <v>6</v>
      </c>
      <c r="B10" s="727"/>
      <c r="C10" s="24" t="s">
        <v>61</v>
      </c>
      <c r="D10" s="25" t="s">
        <v>62</v>
      </c>
      <c r="E10" s="26" t="s">
        <v>63</v>
      </c>
      <c r="F10" s="27" t="s">
        <v>64</v>
      </c>
      <c r="G10" s="20" t="s">
        <v>65</v>
      </c>
      <c r="H10" s="20" t="s">
        <v>66</v>
      </c>
    </row>
    <row r="11" spans="1:8" s="21" customFormat="1" ht="180" x14ac:dyDescent="0.2">
      <c r="A11" s="30">
        <v>7</v>
      </c>
      <c r="B11" s="728" t="s">
        <v>310</v>
      </c>
      <c r="C11" s="31" t="s">
        <v>67</v>
      </c>
      <c r="D11" s="32" t="s">
        <v>68</v>
      </c>
      <c r="E11" s="33" t="s">
        <v>69</v>
      </c>
      <c r="F11" s="34" t="s">
        <v>70</v>
      </c>
      <c r="G11" s="20" t="s">
        <v>71</v>
      </c>
      <c r="H11" s="20" t="s">
        <v>72</v>
      </c>
    </row>
    <row r="12" spans="1:8" s="21" customFormat="1" ht="144" x14ac:dyDescent="0.2">
      <c r="A12" s="30">
        <v>8</v>
      </c>
      <c r="B12" s="728"/>
      <c r="C12" s="31" t="s">
        <v>73</v>
      </c>
      <c r="D12" s="32" t="s">
        <v>74</v>
      </c>
      <c r="E12" s="33" t="s">
        <v>75</v>
      </c>
      <c r="F12" s="35" t="s">
        <v>76</v>
      </c>
      <c r="G12" s="20" t="s">
        <v>77</v>
      </c>
      <c r="H12" s="20" t="s">
        <v>78</v>
      </c>
    </row>
    <row r="13" spans="1:8" s="40" customFormat="1" ht="61.5" customHeight="1" x14ac:dyDescent="0.2">
      <c r="A13" s="36">
        <v>9</v>
      </c>
      <c r="B13" s="728"/>
      <c r="C13" s="37" t="s">
        <v>79</v>
      </c>
      <c r="D13" s="38" t="s">
        <v>80</v>
      </c>
      <c r="E13" s="33" t="s">
        <v>81</v>
      </c>
      <c r="F13" s="33" t="s">
        <v>82</v>
      </c>
      <c r="G13" s="39" t="s">
        <v>83</v>
      </c>
      <c r="H13" s="39" t="s">
        <v>84</v>
      </c>
    </row>
    <row r="14" spans="1:8" s="21" customFormat="1" ht="126" x14ac:dyDescent="0.2">
      <c r="A14" s="41">
        <v>10</v>
      </c>
      <c r="B14" s="729" t="s">
        <v>311</v>
      </c>
      <c r="C14" s="42" t="s">
        <v>85</v>
      </c>
      <c r="D14" s="43" t="s">
        <v>86</v>
      </c>
      <c r="E14" s="44" t="s">
        <v>87</v>
      </c>
      <c r="F14" s="45" t="s">
        <v>88</v>
      </c>
      <c r="G14" s="20" t="s">
        <v>89</v>
      </c>
      <c r="H14" s="20" t="s">
        <v>90</v>
      </c>
    </row>
    <row r="15" spans="1:8" s="21" customFormat="1" ht="144" x14ac:dyDescent="0.2">
      <c r="A15" s="41">
        <v>11</v>
      </c>
      <c r="B15" s="729"/>
      <c r="C15" s="42" t="s">
        <v>91</v>
      </c>
      <c r="D15" s="43" t="s">
        <v>92</v>
      </c>
      <c r="E15" s="44" t="s">
        <v>93</v>
      </c>
      <c r="F15" s="45" t="s">
        <v>94</v>
      </c>
      <c r="G15" s="46" t="s">
        <v>95</v>
      </c>
      <c r="H15" s="46" t="s">
        <v>96</v>
      </c>
    </row>
    <row r="16" spans="1:8" s="21" customFormat="1" ht="59.25" customHeight="1" x14ac:dyDescent="0.2">
      <c r="A16" s="41">
        <v>12</v>
      </c>
      <c r="B16" s="729"/>
      <c r="C16" s="42" t="s">
        <v>97</v>
      </c>
      <c r="D16" s="43" t="s">
        <v>98</v>
      </c>
      <c r="E16" s="44" t="s">
        <v>15</v>
      </c>
      <c r="F16" s="45" t="s">
        <v>99</v>
      </c>
      <c r="G16" s="20" t="s">
        <v>100</v>
      </c>
      <c r="H16" s="20" t="s">
        <v>101</v>
      </c>
    </row>
  </sheetData>
  <mergeCells count="5">
    <mergeCell ref="A1:H3"/>
    <mergeCell ref="B5:B7"/>
    <mergeCell ref="B8:B10"/>
    <mergeCell ref="B11:B13"/>
    <mergeCell ref="B14:B16"/>
  </mergeCells>
  <printOptions horizontalCentered="1"/>
  <pageMargins left="0.70866141732283472" right="0.70866141732283472" top="0.74803149606299213" bottom="0.74803149606299213" header="0.31496062992125984" footer="0.31496062992125984"/>
  <pageSetup paperSize="9" scale="32"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U84"/>
  <sheetViews>
    <sheetView zoomScaleNormal="100" workbookViewId="0">
      <selection activeCell="A31" sqref="A31:H31"/>
    </sheetView>
  </sheetViews>
  <sheetFormatPr baseColWidth="10" defaultColWidth="0" defaultRowHeight="0" customHeight="1" zeroHeight="1" x14ac:dyDescent="0.2"/>
  <cols>
    <col min="1" max="1" width="5.7109375" style="160" customWidth="1"/>
    <col min="2" max="2" width="11" style="160" customWidth="1"/>
    <col min="3" max="3" width="10" style="160" customWidth="1"/>
    <col min="4" max="4" width="15.28515625" style="160" customWidth="1"/>
    <col min="5" max="5" width="27.42578125" style="160" customWidth="1"/>
    <col min="6" max="6" width="9.5703125" style="160" customWidth="1"/>
    <col min="7" max="7" width="14.85546875" style="161" customWidth="1"/>
    <col min="8" max="8" width="21.5703125" style="160" customWidth="1"/>
    <col min="9" max="9" width="17.140625" style="161" customWidth="1"/>
    <col min="10" max="10" width="16" style="161" customWidth="1"/>
    <col min="11" max="12" width="7.85546875" style="120" hidden="1" customWidth="1"/>
    <col min="13" max="13" width="19" style="117" hidden="1" customWidth="1"/>
    <col min="14" max="14" width="17.28515625" style="117" hidden="1" customWidth="1"/>
    <col min="15" max="15" width="13.85546875" style="117" hidden="1" customWidth="1"/>
    <col min="16" max="17" width="16.140625" style="117" hidden="1" customWidth="1"/>
    <col min="18" max="18" width="15.85546875" style="117" hidden="1" customWidth="1"/>
    <col min="19" max="19" width="17.42578125" style="117" hidden="1" customWidth="1"/>
    <col min="20" max="20" width="42" style="117" hidden="1" customWidth="1"/>
    <col min="21" max="21" width="25.85546875" style="117" hidden="1" customWidth="1"/>
    <col min="22" max="16384" width="11.42578125" style="117" hidden="1"/>
  </cols>
  <sheetData>
    <row r="1" spans="1:19" ht="11.25" x14ac:dyDescent="0.2">
      <c r="A1" s="802"/>
      <c r="B1" s="803"/>
      <c r="C1" s="804"/>
      <c r="D1" s="811" t="s">
        <v>242</v>
      </c>
      <c r="E1" s="812"/>
      <c r="F1" s="812"/>
      <c r="G1" s="812"/>
      <c r="H1" s="813"/>
      <c r="I1" s="114" t="s">
        <v>228</v>
      </c>
      <c r="J1" s="115">
        <v>42214</v>
      </c>
      <c r="K1" s="116"/>
      <c r="L1" s="116"/>
    </row>
    <row r="2" spans="1:19" ht="11.25" x14ac:dyDescent="0.2">
      <c r="A2" s="805"/>
      <c r="B2" s="806"/>
      <c r="C2" s="807"/>
      <c r="D2" s="814"/>
      <c r="E2" s="815"/>
      <c r="F2" s="815"/>
      <c r="G2" s="815"/>
      <c r="H2" s="816"/>
      <c r="I2" s="114" t="s">
        <v>229</v>
      </c>
      <c r="J2" s="118"/>
      <c r="K2" s="119"/>
      <c r="L2" s="119"/>
    </row>
    <row r="3" spans="1:19" ht="13.5" customHeight="1" x14ac:dyDescent="0.2">
      <c r="A3" s="805"/>
      <c r="B3" s="806"/>
      <c r="C3" s="807"/>
      <c r="D3" s="819" t="s">
        <v>243</v>
      </c>
      <c r="E3" s="820"/>
      <c r="F3" s="820"/>
      <c r="G3" s="820"/>
      <c r="H3" s="821"/>
      <c r="I3" s="114" t="s">
        <v>230</v>
      </c>
      <c r="J3" s="115" t="s">
        <v>233</v>
      </c>
      <c r="K3" s="116"/>
      <c r="L3" s="116"/>
    </row>
    <row r="4" spans="1:19" ht="11.25" x14ac:dyDescent="0.2">
      <c r="A4" s="808"/>
      <c r="B4" s="809"/>
      <c r="C4" s="810"/>
      <c r="D4" s="822"/>
      <c r="E4" s="823"/>
      <c r="F4" s="823"/>
      <c r="G4" s="823"/>
      <c r="H4" s="824"/>
      <c r="I4" s="114" t="s">
        <v>231</v>
      </c>
      <c r="J4" s="118"/>
      <c r="K4" s="119"/>
      <c r="L4" s="119"/>
    </row>
    <row r="5" spans="1:19" ht="7.5" customHeight="1" x14ac:dyDescent="0.2">
      <c r="A5" s="825"/>
      <c r="B5" s="825"/>
      <c r="C5" s="825"/>
      <c r="D5" s="825"/>
      <c r="E5" s="825"/>
      <c r="F5" s="825"/>
      <c r="G5" s="825"/>
      <c r="H5" s="825"/>
      <c r="I5" s="825"/>
      <c r="J5" s="825"/>
    </row>
    <row r="6" spans="1:19" ht="13.5" customHeight="1" x14ac:dyDescent="0.2">
      <c r="A6" s="790" t="s">
        <v>1</v>
      </c>
      <c r="B6" s="791"/>
      <c r="C6" s="730" t="str">
        <f>+'FORM.ED-01 ANTERIOR'!D6</f>
        <v>MINISTERIO DEL TRABAJO</v>
      </c>
      <c r="D6" s="731"/>
      <c r="E6" s="732"/>
      <c r="F6" s="800" t="s">
        <v>244</v>
      </c>
      <c r="G6" s="801"/>
      <c r="H6" s="730" t="str">
        <f>+'FORM.ED-01 ANTERIOR'!D10</f>
        <v>ANALISTA DE POLITICAS Y NORMAS DEL SERVICIO PÚBLICO</v>
      </c>
      <c r="I6" s="731"/>
      <c r="J6" s="732"/>
    </row>
    <row r="7" spans="1:19" ht="13.5" customHeight="1" x14ac:dyDescent="0.2">
      <c r="A7" s="790" t="s">
        <v>143</v>
      </c>
      <c r="B7" s="791"/>
      <c r="C7" s="730" t="str">
        <f>+'FORM.ED-01 ANTERIOR'!D7</f>
        <v>DPNSP</v>
      </c>
      <c r="D7" s="731"/>
      <c r="E7" s="732"/>
      <c r="F7" s="800" t="s">
        <v>0</v>
      </c>
      <c r="G7" s="801"/>
      <c r="H7" s="730" t="str">
        <f>+'FORM.ED-01 ANTERIOR'!D8</f>
        <v>RODRÍGUEZ RODRÍGUEZ JUAN RAMÓN</v>
      </c>
      <c r="I7" s="731"/>
      <c r="J7" s="732"/>
    </row>
    <row r="8" spans="1:19" ht="13.5" customHeight="1" x14ac:dyDescent="0.2">
      <c r="A8" s="790" t="s">
        <v>245</v>
      </c>
      <c r="B8" s="791"/>
      <c r="C8" s="733" t="str">
        <f>+'FORM.ED-01 ANTERIOR'!D11</f>
        <v>EJECUTOR DE PROCESOS</v>
      </c>
      <c r="D8" s="734"/>
      <c r="E8" s="735"/>
      <c r="F8" s="800" t="s">
        <v>227</v>
      </c>
      <c r="G8" s="801"/>
      <c r="H8" s="730">
        <f>+'FORM.ED-01 ANTERIOR'!D9</f>
        <v>1718151254</v>
      </c>
      <c r="I8" s="731"/>
      <c r="J8" s="732"/>
      <c r="L8" s="121">
        <v>1.0009999999999999</v>
      </c>
    </row>
    <row r="9" spans="1:19" ht="6" customHeight="1" x14ac:dyDescent="0.2">
      <c r="A9" s="122"/>
      <c r="B9" s="117"/>
      <c r="C9" s="122"/>
      <c r="D9" s="123"/>
      <c r="E9" s="122"/>
      <c r="F9" s="122"/>
      <c r="G9" s="122"/>
      <c r="H9" s="122"/>
      <c r="I9" s="122"/>
      <c r="J9" s="124"/>
      <c r="K9" s="124"/>
      <c r="L9" s="124"/>
      <c r="N9" s="125"/>
    </row>
    <row r="10" spans="1:19" ht="9" customHeight="1" x14ac:dyDescent="0.2">
      <c r="A10" s="740" t="s">
        <v>326</v>
      </c>
      <c r="B10" s="741"/>
      <c r="C10" s="741"/>
      <c r="D10" s="741"/>
      <c r="E10" s="741"/>
      <c r="F10" s="741"/>
      <c r="G10" s="741"/>
      <c r="H10" s="742"/>
      <c r="I10" s="746">
        <v>0.4</v>
      </c>
      <c r="J10" s="747"/>
      <c r="K10" s="126"/>
      <c r="L10" s="126"/>
      <c r="M10" s="124"/>
      <c r="N10" s="124"/>
      <c r="O10" s="789"/>
      <c r="P10" s="789"/>
      <c r="Q10" s="124"/>
      <c r="R10" s="127"/>
      <c r="S10" s="127"/>
    </row>
    <row r="11" spans="1:19" ht="9" customHeight="1" x14ac:dyDescent="0.2">
      <c r="A11" s="743"/>
      <c r="B11" s="744"/>
      <c r="C11" s="744"/>
      <c r="D11" s="744"/>
      <c r="E11" s="744"/>
      <c r="F11" s="744"/>
      <c r="G11" s="744"/>
      <c r="H11" s="745"/>
      <c r="I11" s="748"/>
      <c r="J11" s="749"/>
      <c r="K11" s="126"/>
      <c r="L11" s="126"/>
      <c r="M11" s="124"/>
      <c r="N11" s="124"/>
      <c r="O11" s="124"/>
      <c r="P11" s="124"/>
      <c r="Q11" s="124"/>
      <c r="R11" s="127"/>
      <c r="S11" s="127"/>
    </row>
    <row r="12" spans="1:19" s="122" customFormat="1" ht="15" customHeight="1" x14ac:dyDescent="0.2">
      <c r="A12" s="736" t="s">
        <v>269</v>
      </c>
      <c r="B12" s="737"/>
      <c r="C12" s="737"/>
      <c r="D12" s="737"/>
      <c r="E12" s="737"/>
      <c r="F12" s="737"/>
      <c r="G12" s="737"/>
      <c r="H12" s="738"/>
      <c r="I12" s="750">
        <v>0.99309999999999998</v>
      </c>
      <c r="J12" s="751"/>
      <c r="K12" s="128"/>
      <c r="L12" s="128"/>
      <c r="M12" s="124"/>
      <c r="N12" s="129"/>
      <c r="P12" s="125"/>
    </row>
    <row r="13" spans="1:19" s="122" customFormat="1" ht="6.75" customHeight="1" x14ac:dyDescent="0.2">
      <c r="A13" s="739"/>
      <c r="B13" s="739"/>
      <c r="C13" s="739"/>
      <c r="D13" s="739"/>
      <c r="E13" s="739"/>
      <c r="F13" s="739"/>
      <c r="G13" s="739"/>
      <c r="H13" s="739"/>
      <c r="I13" s="739"/>
      <c r="J13" s="739"/>
      <c r="K13" s="128"/>
      <c r="L13" s="128"/>
      <c r="M13" s="124"/>
      <c r="N13" s="129"/>
      <c r="P13" s="125"/>
    </row>
    <row r="14" spans="1:19" s="122" customFormat="1" ht="11.25" x14ac:dyDescent="0.2">
      <c r="A14" s="740" t="s">
        <v>267</v>
      </c>
      <c r="B14" s="741"/>
      <c r="C14" s="741"/>
      <c r="D14" s="741"/>
      <c r="E14" s="741"/>
      <c r="F14" s="741"/>
      <c r="G14" s="741"/>
      <c r="H14" s="742"/>
      <c r="I14" s="746">
        <v>0.3</v>
      </c>
      <c r="J14" s="747"/>
      <c r="K14" s="126"/>
      <c r="L14" s="126"/>
      <c r="M14" s="124"/>
      <c r="P14" s="125"/>
    </row>
    <row r="15" spans="1:19" s="122" customFormat="1" ht="11.25" x14ac:dyDescent="0.2">
      <c r="A15" s="743"/>
      <c r="B15" s="744"/>
      <c r="C15" s="744"/>
      <c r="D15" s="744"/>
      <c r="E15" s="744"/>
      <c r="F15" s="744"/>
      <c r="G15" s="744"/>
      <c r="H15" s="745"/>
      <c r="I15" s="748"/>
      <c r="J15" s="749"/>
      <c r="K15" s="126"/>
      <c r="L15" s="126"/>
      <c r="M15" s="124"/>
      <c r="P15" s="125"/>
    </row>
    <row r="16" spans="1:19" s="122" customFormat="1" ht="11.25" x14ac:dyDescent="0.2">
      <c r="A16" s="753" t="s">
        <v>241</v>
      </c>
      <c r="B16" s="754"/>
      <c r="C16" s="754"/>
      <c r="D16" s="754"/>
      <c r="E16" s="754"/>
      <c r="F16" s="754"/>
      <c r="G16" s="754"/>
      <c r="H16" s="755"/>
      <c r="I16" s="798">
        <f>L16*K16</f>
        <v>0.16666666666666669</v>
      </c>
      <c r="J16" s="799"/>
      <c r="K16" s="171">
        <v>0.4</v>
      </c>
      <c r="L16" s="130">
        <f>'FORM.ED-01 ANTERIOR'!W28</f>
        <v>0.41666666666666669</v>
      </c>
      <c r="M16" s="131"/>
      <c r="N16" s="132" t="s">
        <v>4</v>
      </c>
      <c r="O16" s="133">
        <v>5.0000000000000001E-3</v>
      </c>
      <c r="P16" s="125"/>
    </row>
    <row r="17" spans="1:16" s="122" customFormat="1" ht="15" customHeight="1" x14ac:dyDescent="0.2">
      <c r="A17" s="753" t="s">
        <v>268</v>
      </c>
      <c r="B17" s="754"/>
      <c r="C17" s="754"/>
      <c r="D17" s="754"/>
      <c r="E17" s="754"/>
      <c r="F17" s="754"/>
      <c r="G17" s="754"/>
      <c r="H17" s="755"/>
      <c r="I17" s="798">
        <f>L17*K17</f>
        <v>9.375E-2</v>
      </c>
      <c r="J17" s="799"/>
      <c r="K17" s="171">
        <v>0.1</v>
      </c>
      <c r="L17" s="170">
        <f>'FORM.ED-01 ANTERIOR'!W49</f>
        <v>0.9375</v>
      </c>
      <c r="M17" s="124"/>
      <c r="N17" s="132" t="s">
        <v>5</v>
      </c>
      <c r="O17" s="133">
        <v>0.01</v>
      </c>
      <c r="P17" s="125"/>
    </row>
    <row r="18" spans="1:16" s="122" customFormat="1" ht="15" customHeight="1" x14ac:dyDescent="0.2">
      <c r="A18" s="753" t="s">
        <v>246</v>
      </c>
      <c r="B18" s="754"/>
      <c r="C18" s="754"/>
      <c r="D18" s="754"/>
      <c r="E18" s="754"/>
      <c r="F18" s="754"/>
      <c r="G18" s="754"/>
      <c r="H18" s="755"/>
      <c r="I18" s="798">
        <f>L18*K18</f>
        <v>0.1</v>
      </c>
      <c r="J18" s="799"/>
      <c r="K18" s="171">
        <v>0.1</v>
      </c>
      <c r="L18" s="170">
        <f>'FORM.ED-01 ANTERIOR'!W65</f>
        <v>1</v>
      </c>
      <c r="N18" s="132" t="s">
        <v>6</v>
      </c>
      <c r="O18" s="134">
        <v>0.06</v>
      </c>
      <c r="P18" s="125"/>
    </row>
    <row r="19" spans="1:16" s="122" customFormat="1" ht="15" customHeight="1" x14ac:dyDescent="0.2">
      <c r="A19" s="753" t="s">
        <v>9</v>
      </c>
      <c r="B19" s="754"/>
      <c r="C19" s="754"/>
      <c r="D19" s="754"/>
      <c r="E19" s="754"/>
      <c r="F19" s="754"/>
      <c r="G19" s="754"/>
      <c r="H19" s="755"/>
      <c r="I19" s="798">
        <f>L19*K19</f>
        <v>0.4</v>
      </c>
      <c r="J19" s="799"/>
      <c r="K19" s="171">
        <v>0.4</v>
      </c>
      <c r="L19" s="170">
        <f>'FORM.ED-01 ANTERIOR'!W81</f>
        <v>1</v>
      </c>
      <c r="N19" s="132" t="s">
        <v>7</v>
      </c>
      <c r="O19" s="134">
        <v>0.08</v>
      </c>
      <c r="P19" s="125"/>
    </row>
    <row r="20" spans="1:16" s="122" customFormat="1" ht="15" customHeight="1" x14ac:dyDescent="0.2">
      <c r="A20" s="736" t="s">
        <v>313</v>
      </c>
      <c r="B20" s="737"/>
      <c r="C20" s="737"/>
      <c r="D20" s="737"/>
      <c r="E20" s="737"/>
      <c r="F20" s="737"/>
      <c r="G20" s="737"/>
      <c r="H20" s="738"/>
      <c r="I20" s="817">
        <f>SUM(I16:J19)</f>
        <v>0.76041666666666674</v>
      </c>
      <c r="J20" s="818"/>
      <c r="N20" s="135" t="s">
        <v>272</v>
      </c>
      <c r="O20" s="136"/>
      <c r="P20" s="125"/>
    </row>
    <row r="21" spans="1:16" s="122" customFormat="1" ht="17.25" customHeight="1" x14ac:dyDescent="0.2">
      <c r="A21" s="739"/>
      <c r="B21" s="739"/>
      <c r="C21" s="739"/>
      <c r="D21" s="739"/>
      <c r="E21" s="739"/>
      <c r="F21" s="739"/>
      <c r="G21" s="739"/>
      <c r="H21" s="739"/>
      <c r="I21" s="739"/>
      <c r="J21" s="739"/>
      <c r="P21" s="137"/>
    </row>
    <row r="22" spans="1:16" s="122" customFormat="1" ht="9" customHeight="1" x14ac:dyDescent="0.2">
      <c r="A22" s="792" t="s">
        <v>248</v>
      </c>
      <c r="B22" s="793"/>
      <c r="C22" s="793"/>
      <c r="D22" s="793"/>
      <c r="E22" s="793"/>
      <c r="F22" s="793"/>
      <c r="G22" s="793"/>
      <c r="H22" s="794"/>
      <c r="I22" s="796">
        <v>0.15</v>
      </c>
      <c r="J22" s="797"/>
      <c r="P22" s="137"/>
    </row>
    <row r="23" spans="1:16" s="122" customFormat="1" ht="13.5" customHeight="1" x14ac:dyDescent="0.2">
      <c r="A23" s="764" t="s">
        <v>270</v>
      </c>
      <c r="B23" s="765"/>
      <c r="C23" s="765"/>
      <c r="D23" s="765"/>
      <c r="E23" s="765"/>
      <c r="F23" s="765"/>
      <c r="G23" s="765"/>
      <c r="H23" s="766"/>
      <c r="I23" s="781" t="s">
        <v>247</v>
      </c>
      <c r="J23" s="782"/>
      <c r="K23" s="124"/>
      <c r="L23" s="124"/>
    </row>
    <row r="24" spans="1:16" s="122" customFormat="1" ht="13.5" customHeight="1" x14ac:dyDescent="0.2">
      <c r="A24" s="767" t="s">
        <v>274</v>
      </c>
      <c r="B24" s="768"/>
      <c r="C24" s="768"/>
      <c r="D24" s="768"/>
      <c r="E24" s="768"/>
      <c r="F24" s="768"/>
      <c r="G24" s="768"/>
      <c r="H24" s="769"/>
      <c r="I24" s="750">
        <v>0.77</v>
      </c>
      <c r="J24" s="751"/>
    </row>
    <row r="25" spans="1:16" s="122" customFormat="1" ht="11.25" x14ac:dyDescent="0.2">
      <c r="A25" s="795"/>
      <c r="B25" s="739"/>
      <c r="C25" s="739"/>
      <c r="D25" s="739"/>
      <c r="E25" s="739"/>
      <c r="F25" s="739"/>
      <c r="G25" s="739"/>
      <c r="H25" s="739"/>
      <c r="I25" s="739"/>
      <c r="J25" s="739"/>
    </row>
    <row r="26" spans="1:16" s="122" customFormat="1" ht="9" customHeight="1" x14ac:dyDescent="0.2">
      <c r="A26" s="792" t="s">
        <v>250</v>
      </c>
      <c r="B26" s="793"/>
      <c r="C26" s="793"/>
      <c r="D26" s="793"/>
      <c r="E26" s="793"/>
      <c r="F26" s="793"/>
      <c r="G26" s="793"/>
      <c r="H26" s="794"/>
      <c r="I26" s="796">
        <v>0.15</v>
      </c>
      <c r="J26" s="797"/>
      <c r="K26" s="124"/>
      <c r="L26" s="124"/>
      <c r="M26" s="138"/>
    </row>
    <row r="27" spans="1:16" s="122" customFormat="1" ht="13.5" customHeight="1" x14ac:dyDescent="0.2">
      <c r="A27" s="783" t="s">
        <v>251</v>
      </c>
      <c r="B27" s="784"/>
      <c r="C27" s="784"/>
      <c r="D27" s="784"/>
      <c r="E27" s="784"/>
      <c r="F27" s="784"/>
      <c r="G27" s="784"/>
      <c r="H27" s="785"/>
      <c r="I27" s="781" t="s">
        <v>247</v>
      </c>
      <c r="J27" s="782"/>
      <c r="K27" s="124"/>
      <c r="L27" s="124"/>
      <c r="M27" s="138"/>
    </row>
    <row r="28" spans="1:16" s="122" customFormat="1" ht="11.25" x14ac:dyDescent="0.2">
      <c r="A28" s="736" t="s">
        <v>252</v>
      </c>
      <c r="B28" s="737"/>
      <c r="C28" s="737"/>
      <c r="D28" s="737"/>
      <c r="E28" s="737"/>
      <c r="F28" s="737"/>
      <c r="G28" s="737"/>
      <c r="H28" s="738"/>
      <c r="I28" s="786">
        <v>0.75</v>
      </c>
      <c r="J28" s="787"/>
      <c r="K28" s="124"/>
      <c r="L28" s="124"/>
      <c r="O28" s="139"/>
    </row>
    <row r="29" spans="1:16" s="122" customFormat="1" ht="11.25" x14ac:dyDescent="0.2">
      <c r="A29" s="140"/>
      <c r="B29" s="140"/>
      <c r="C29" s="140"/>
      <c r="D29" s="140"/>
      <c r="E29" s="124"/>
      <c r="F29" s="124"/>
      <c r="G29" s="124"/>
      <c r="H29" s="124"/>
      <c r="I29" s="124"/>
      <c r="J29" s="124"/>
      <c r="K29" s="124"/>
      <c r="L29" s="124"/>
      <c r="O29" s="139"/>
    </row>
    <row r="30" spans="1:16" s="122" customFormat="1" ht="14.25" customHeight="1" x14ac:dyDescent="0.2">
      <c r="A30" s="788" t="s">
        <v>271</v>
      </c>
      <c r="B30" s="762"/>
      <c r="C30" s="762"/>
      <c r="D30" s="762"/>
      <c r="E30" s="762"/>
      <c r="F30" s="762"/>
      <c r="G30" s="762"/>
      <c r="H30" s="762"/>
      <c r="I30" s="762"/>
      <c r="J30" s="763"/>
      <c r="K30" s="124"/>
      <c r="L30" s="124"/>
      <c r="M30" s="141"/>
      <c r="N30" s="139"/>
    </row>
    <row r="31" spans="1:16" s="122" customFormat="1" ht="11.25" x14ac:dyDescent="0.2">
      <c r="A31" s="761" t="s">
        <v>314</v>
      </c>
      <c r="B31" s="762"/>
      <c r="C31" s="762"/>
      <c r="D31" s="762"/>
      <c r="E31" s="762"/>
      <c r="F31" s="762"/>
      <c r="G31" s="762"/>
      <c r="H31" s="763"/>
      <c r="I31" s="779" t="s">
        <v>253</v>
      </c>
      <c r="J31" s="780"/>
      <c r="K31" s="124"/>
      <c r="L31" s="124"/>
      <c r="M31" s="124"/>
      <c r="N31" s="140"/>
      <c r="O31" s="140"/>
    </row>
    <row r="32" spans="1:16" s="122" customFormat="1" ht="15" customHeight="1" thickBot="1" x14ac:dyDescent="0.25">
      <c r="A32" s="756"/>
      <c r="B32" s="757"/>
      <c r="C32" s="757"/>
      <c r="D32" s="757"/>
      <c r="E32" s="757"/>
      <c r="F32" s="757"/>
      <c r="G32" s="757"/>
      <c r="H32" s="758"/>
      <c r="I32" s="777" t="str">
        <f t="shared" ref="I32:I37" si="0">IFERROR(+VLOOKUP(A32,$N$16:$O$20,2,0)," ")</f>
        <v xml:space="preserve"> </v>
      </c>
      <c r="J32" s="778"/>
      <c r="K32" s="124"/>
      <c r="L32" s="124"/>
      <c r="M32" s="142"/>
      <c r="N32" s="772"/>
      <c r="O32" s="773"/>
    </row>
    <row r="33" spans="1:17" s="122" customFormat="1" ht="16.5" thickBot="1" x14ac:dyDescent="0.25">
      <c r="A33" s="756"/>
      <c r="B33" s="757"/>
      <c r="C33" s="757"/>
      <c r="D33" s="757"/>
      <c r="E33" s="757"/>
      <c r="F33" s="757"/>
      <c r="G33" s="757"/>
      <c r="H33" s="758"/>
      <c r="I33" s="777" t="str">
        <f t="shared" si="0"/>
        <v xml:space="preserve"> </v>
      </c>
      <c r="J33" s="778"/>
      <c r="K33" s="124"/>
      <c r="L33" s="124"/>
      <c r="M33" s="143" t="s">
        <v>235</v>
      </c>
      <c r="N33" s="167">
        <v>0.95</v>
      </c>
      <c r="O33" s="167">
        <v>1</v>
      </c>
    </row>
    <row r="34" spans="1:17" s="122" customFormat="1" ht="16.5" thickBot="1" x14ac:dyDescent="0.25">
      <c r="A34" s="756"/>
      <c r="B34" s="757"/>
      <c r="C34" s="757"/>
      <c r="D34" s="757"/>
      <c r="E34" s="757"/>
      <c r="F34" s="757"/>
      <c r="G34" s="757"/>
      <c r="H34" s="758"/>
      <c r="I34" s="777" t="str">
        <f t="shared" si="0"/>
        <v xml:space="preserve"> </v>
      </c>
      <c r="J34" s="778"/>
      <c r="K34" s="124"/>
      <c r="L34" s="124"/>
      <c r="M34" s="144" t="s">
        <v>236</v>
      </c>
      <c r="N34" s="167">
        <v>0.9</v>
      </c>
      <c r="O34" s="167">
        <v>0.94989999999999997</v>
      </c>
    </row>
    <row r="35" spans="1:17" s="122" customFormat="1" ht="16.5" thickBot="1" x14ac:dyDescent="0.25">
      <c r="A35" s="756"/>
      <c r="B35" s="757"/>
      <c r="C35" s="757"/>
      <c r="D35" s="757"/>
      <c r="E35" s="757"/>
      <c r="F35" s="757"/>
      <c r="G35" s="757"/>
      <c r="H35" s="758"/>
      <c r="I35" s="777" t="str">
        <f t="shared" si="0"/>
        <v xml:space="preserve"> </v>
      </c>
      <c r="J35" s="778"/>
      <c r="K35" s="124"/>
      <c r="L35" s="124"/>
      <c r="M35" s="144" t="s">
        <v>237</v>
      </c>
      <c r="N35" s="168">
        <v>0.8</v>
      </c>
      <c r="O35" s="168">
        <v>0.89990000000000003</v>
      </c>
    </row>
    <row r="36" spans="1:17" s="122" customFormat="1" ht="16.5" thickBot="1" x14ac:dyDescent="0.25">
      <c r="A36" s="756"/>
      <c r="B36" s="757"/>
      <c r="C36" s="757"/>
      <c r="D36" s="757"/>
      <c r="E36" s="757"/>
      <c r="F36" s="757"/>
      <c r="G36" s="757"/>
      <c r="H36" s="758"/>
      <c r="I36" s="777" t="str">
        <f t="shared" si="0"/>
        <v xml:space="preserve"> </v>
      </c>
      <c r="J36" s="778"/>
      <c r="K36" s="124"/>
      <c r="L36" s="124"/>
      <c r="M36" s="144" t="s">
        <v>238</v>
      </c>
      <c r="N36" s="167">
        <v>0.7</v>
      </c>
      <c r="O36" s="167">
        <v>0.79990000000000006</v>
      </c>
    </row>
    <row r="37" spans="1:17" s="122" customFormat="1" ht="16.5" thickBot="1" x14ac:dyDescent="0.25">
      <c r="A37" s="756"/>
      <c r="B37" s="757"/>
      <c r="C37" s="757"/>
      <c r="D37" s="757"/>
      <c r="E37" s="757"/>
      <c r="F37" s="757"/>
      <c r="G37" s="757"/>
      <c r="H37" s="758"/>
      <c r="I37" s="777" t="str">
        <f t="shared" si="0"/>
        <v xml:space="preserve"> </v>
      </c>
      <c r="J37" s="778"/>
      <c r="K37" s="124"/>
      <c r="L37" s="124"/>
      <c r="M37" s="144" t="s">
        <v>239</v>
      </c>
      <c r="N37" s="169" t="s">
        <v>262</v>
      </c>
      <c r="O37" s="167">
        <v>0.69989999999999997</v>
      </c>
    </row>
    <row r="38" spans="1:17" s="122" customFormat="1" ht="11.25" x14ac:dyDescent="0.2">
      <c r="A38" s="736" t="s">
        <v>3</v>
      </c>
      <c r="B38" s="737"/>
      <c r="C38" s="737"/>
      <c r="D38" s="737"/>
      <c r="E38" s="737"/>
      <c r="F38" s="737"/>
      <c r="G38" s="737"/>
      <c r="H38" s="738"/>
      <c r="I38" s="770">
        <f>SUM(I32:J37)</f>
        <v>0</v>
      </c>
      <c r="J38" s="771"/>
      <c r="K38" s="124"/>
      <c r="L38" s="124"/>
      <c r="M38" s="124"/>
      <c r="N38" s="140"/>
      <c r="O38" s="140"/>
    </row>
    <row r="39" spans="1:17" s="122" customFormat="1" ht="11.25" x14ac:dyDescent="0.2">
      <c r="E39" s="124"/>
      <c r="F39" s="124"/>
      <c r="G39" s="124"/>
      <c r="H39" s="124"/>
      <c r="I39" s="124"/>
      <c r="J39" s="124"/>
      <c r="K39" s="124"/>
      <c r="L39" s="124"/>
    </row>
    <row r="40" spans="1:17" s="122" customFormat="1" ht="6" customHeight="1" x14ac:dyDescent="0.2">
      <c r="A40" s="774" t="s">
        <v>254</v>
      </c>
      <c r="B40" s="775"/>
      <c r="C40" s="775"/>
      <c r="D40" s="775"/>
      <c r="E40" s="775"/>
      <c r="F40" s="775"/>
      <c r="G40" s="775"/>
      <c r="H40" s="775"/>
      <c r="I40" s="775"/>
      <c r="J40" s="776"/>
      <c r="K40" s="124"/>
      <c r="L40" s="124"/>
    </row>
    <row r="41" spans="1:17" s="122" customFormat="1" ht="11.25" x14ac:dyDescent="0.2">
      <c r="A41" s="774" t="s">
        <v>255</v>
      </c>
      <c r="B41" s="775"/>
      <c r="C41" s="775"/>
      <c r="D41" s="775"/>
      <c r="E41" s="775"/>
      <c r="F41" s="776"/>
      <c r="G41" s="826" t="s">
        <v>256</v>
      </c>
      <c r="H41" s="827"/>
      <c r="I41" s="826" t="s">
        <v>257</v>
      </c>
      <c r="J41" s="827"/>
      <c r="K41" s="124"/>
      <c r="L41" s="124"/>
    </row>
    <row r="42" spans="1:17" s="122" customFormat="1" ht="13.5" customHeight="1" x14ac:dyDescent="0.2">
      <c r="A42" s="163" t="s">
        <v>258</v>
      </c>
      <c r="B42" s="834" t="s">
        <v>273</v>
      </c>
      <c r="C42" s="835"/>
      <c r="D42" s="835"/>
      <c r="E42" s="835"/>
      <c r="F42" s="836"/>
      <c r="G42" s="840">
        <f>(I12*$I$10)</f>
        <v>0.39724000000000004</v>
      </c>
      <c r="H42" s="841"/>
      <c r="I42" s="828" t="str">
        <f>IF(G47=0%," ",IF(AND(G47&gt;=N33,G47&lt;=O33),$M$33,IF(AND(G47&gt;=N34,G47&lt;=O34),$M$34,IF(AND(G47&gt;=N35,G47&lt;=O35),$M$35,IF(AND(G47&gt;=N36,G47&lt;=O36),$M$36,IF(G47&lt;O37,$M$37," "))))))</f>
        <v>SATISFACTORIO</v>
      </c>
      <c r="J42" s="829"/>
      <c r="K42" s="124"/>
      <c r="L42" s="124"/>
    </row>
    <row r="43" spans="1:17" s="122" customFormat="1" ht="11.25" x14ac:dyDescent="0.2">
      <c r="A43" s="163" t="s">
        <v>249</v>
      </c>
      <c r="B43" s="834" t="s">
        <v>259</v>
      </c>
      <c r="C43" s="835"/>
      <c r="D43" s="835"/>
      <c r="E43" s="835"/>
      <c r="F43" s="836"/>
      <c r="G43" s="840">
        <f>+I20*$I$14</f>
        <v>0.22812500000000002</v>
      </c>
      <c r="H43" s="841"/>
      <c r="I43" s="830"/>
      <c r="J43" s="831"/>
      <c r="K43" s="124"/>
      <c r="L43" s="124"/>
    </row>
    <row r="44" spans="1:17" s="122" customFormat="1" ht="11.25" x14ac:dyDescent="0.2">
      <c r="A44" s="163" t="s">
        <v>260</v>
      </c>
      <c r="B44" s="834" t="s">
        <v>261</v>
      </c>
      <c r="C44" s="835"/>
      <c r="D44" s="835"/>
      <c r="E44" s="835"/>
      <c r="F44" s="836"/>
      <c r="G44" s="840">
        <f>+I24*I22</f>
        <v>0.11549999999999999</v>
      </c>
      <c r="H44" s="841"/>
      <c r="I44" s="830"/>
      <c r="J44" s="831"/>
    </row>
    <row r="45" spans="1:17" s="122" customFormat="1" ht="11.25" x14ac:dyDescent="0.2">
      <c r="A45" s="163" t="s">
        <v>263</v>
      </c>
      <c r="B45" s="834" t="s">
        <v>264</v>
      </c>
      <c r="C45" s="835"/>
      <c r="D45" s="835"/>
      <c r="E45" s="835"/>
      <c r="F45" s="836"/>
      <c r="G45" s="840">
        <f>+I28*I26</f>
        <v>0.11249999999999999</v>
      </c>
      <c r="H45" s="841"/>
      <c r="I45" s="830"/>
      <c r="J45" s="831"/>
    </row>
    <row r="46" spans="1:17" s="122" customFormat="1" ht="11.25" x14ac:dyDescent="0.2">
      <c r="A46" s="163" t="s">
        <v>276</v>
      </c>
      <c r="B46" s="164" t="s">
        <v>275</v>
      </c>
      <c r="C46" s="165"/>
      <c r="D46" s="165"/>
      <c r="E46" s="165"/>
      <c r="F46" s="166"/>
      <c r="G46" s="840">
        <f>-I38</f>
        <v>0</v>
      </c>
      <c r="H46" s="841"/>
      <c r="I46" s="830"/>
      <c r="J46" s="831"/>
      <c r="P46" s="140"/>
      <c r="Q46" s="145"/>
    </row>
    <row r="47" spans="1:17" s="122" customFormat="1" ht="12" thickBot="1" x14ac:dyDescent="0.25">
      <c r="A47" s="837" t="s">
        <v>3</v>
      </c>
      <c r="B47" s="838"/>
      <c r="C47" s="838"/>
      <c r="D47" s="838"/>
      <c r="E47" s="838"/>
      <c r="F47" s="839"/>
      <c r="G47" s="759">
        <f>SUM(G42:H46)</f>
        <v>0.85336500000000015</v>
      </c>
      <c r="H47" s="760"/>
      <c r="I47" s="832"/>
      <c r="J47" s="833"/>
      <c r="P47" s="140"/>
      <c r="Q47" s="145"/>
    </row>
    <row r="48" spans="1:17" s="122" customFormat="1" ht="11.25" x14ac:dyDescent="0.2">
      <c r="A48" s="146"/>
      <c r="B48" s="147"/>
      <c r="C48" s="147"/>
      <c r="D48" s="147"/>
      <c r="E48" s="148"/>
      <c r="F48" s="148"/>
      <c r="G48" s="148"/>
      <c r="H48" s="148"/>
      <c r="I48" s="148"/>
      <c r="J48" s="149"/>
      <c r="P48" s="140"/>
      <c r="Q48" s="145"/>
    </row>
    <row r="49" spans="1:17" s="122" customFormat="1" ht="11.25" x14ac:dyDescent="0.2">
      <c r="A49" s="150"/>
      <c r="B49" s="140"/>
      <c r="C49" s="140"/>
      <c r="D49" s="140"/>
      <c r="E49" s="124"/>
      <c r="F49" s="124"/>
      <c r="G49" s="124"/>
      <c r="H49" s="124"/>
      <c r="I49" s="124"/>
      <c r="J49" s="151"/>
      <c r="P49" s="140"/>
      <c r="Q49" s="145"/>
    </row>
    <row r="50" spans="1:17" s="122" customFormat="1" ht="11.25" x14ac:dyDescent="0.2">
      <c r="A50" s="150"/>
      <c r="B50" s="140"/>
      <c r="C50" s="140"/>
      <c r="D50" s="140"/>
      <c r="E50" s="124"/>
      <c r="F50" s="124"/>
      <c r="G50" s="124"/>
      <c r="H50" s="124"/>
      <c r="I50" s="124"/>
      <c r="J50" s="151"/>
      <c r="P50" s="140"/>
      <c r="Q50" s="145"/>
    </row>
    <row r="51" spans="1:17" s="122" customFormat="1" ht="11.25" x14ac:dyDescent="0.2">
      <c r="A51" s="150"/>
      <c r="B51" s="140"/>
      <c r="C51" s="140"/>
      <c r="D51" s="140"/>
      <c r="E51" s="124"/>
      <c r="F51" s="124"/>
      <c r="G51" s="124"/>
      <c r="H51" s="124"/>
      <c r="I51" s="124"/>
      <c r="J51" s="151"/>
      <c r="P51" s="140"/>
      <c r="Q51" s="145"/>
    </row>
    <row r="52" spans="1:17" s="122" customFormat="1" ht="11.25" x14ac:dyDescent="0.2">
      <c r="A52" s="150"/>
      <c r="B52" s="140"/>
      <c r="C52" s="140"/>
      <c r="D52" s="152"/>
      <c r="E52" s="152"/>
      <c r="F52" s="152"/>
      <c r="I52" s="124"/>
      <c r="J52" s="151"/>
      <c r="K52" s="124"/>
      <c r="L52" s="124"/>
    </row>
    <row r="53" spans="1:17" s="122" customFormat="1" ht="11.25" x14ac:dyDescent="0.2">
      <c r="A53" s="150"/>
      <c r="B53" s="140"/>
      <c r="C53" s="140"/>
      <c r="D53" s="752" t="s">
        <v>265</v>
      </c>
      <c r="E53" s="752"/>
      <c r="F53" s="752"/>
      <c r="I53" s="124"/>
      <c r="J53" s="151"/>
      <c r="K53" s="124"/>
      <c r="L53" s="124"/>
    </row>
    <row r="54" spans="1:17" s="122" customFormat="1" ht="12" thickBot="1" x14ac:dyDescent="0.25">
      <c r="A54" s="153"/>
      <c r="B54" s="154"/>
      <c r="C54" s="154"/>
      <c r="D54" s="154" t="s">
        <v>266</v>
      </c>
      <c r="E54" s="154"/>
      <c r="F54" s="154"/>
      <c r="G54" s="155"/>
      <c r="H54" s="155"/>
      <c r="I54" s="156"/>
      <c r="J54" s="157"/>
    </row>
    <row r="55" spans="1:17" s="122" customFormat="1" ht="11.25" hidden="1" x14ac:dyDescent="0.2">
      <c r="A55" s="158"/>
      <c r="B55" s="158"/>
      <c r="C55" s="158"/>
      <c r="D55" s="158"/>
      <c r="E55" s="159"/>
      <c r="F55" s="159"/>
      <c r="G55" s="159"/>
      <c r="H55" s="159"/>
      <c r="I55" s="159"/>
      <c r="J55" s="159"/>
    </row>
    <row r="56" spans="1:17" s="122" customFormat="1" ht="11.25" hidden="1" x14ac:dyDescent="0.2">
      <c r="A56" s="158"/>
      <c r="B56" s="158"/>
      <c r="C56" s="158"/>
      <c r="D56" s="158"/>
      <c r="E56" s="159"/>
      <c r="F56" s="159"/>
      <c r="G56" s="159"/>
      <c r="H56" s="159"/>
      <c r="I56" s="159"/>
      <c r="J56" s="159"/>
    </row>
    <row r="57" spans="1:17" s="122" customFormat="1" ht="11.25" hidden="1" x14ac:dyDescent="0.2">
      <c r="A57" s="160"/>
      <c r="B57" s="160"/>
      <c r="C57" s="160"/>
      <c r="D57" s="160"/>
      <c r="E57" s="160"/>
      <c r="F57" s="160"/>
      <c r="G57" s="161"/>
      <c r="H57" s="160"/>
      <c r="I57" s="161"/>
      <c r="J57" s="161"/>
    </row>
    <row r="58" spans="1:17" s="122" customFormat="1" ht="11.25" hidden="1" x14ac:dyDescent="0.2">
      <c r="A58" s="160"/>
      <c r="B58" s="160"/>
      <c r="C58" s="160"/>
      <c r="D58" s="160"/>
      <c r="E58" s="160"/>
      <c r="F58" s="160"/>
      <c r="G58" s="161"/>
      <c r="H58" s="160"/>
      <c r="I58" s="161"/>
      <c r="J58" s="161"/>
      <c r="K58" s="162"/>
      <c r="L58" s="162"/>
      <c r="M58" s="117"/>
      <c r="N58" s="117"/>
      <c r="O58" s="117"/>
    </row>
    <row r="59" spans="1:17" s="122" customFormat="1" ht="11.25" hidden="1" x14ac:dyDescent="0.2">
      <c r="A59" s="160"/>
      <c r="B59" s="160"/>
      <c r="C59" s="160"/>
      <c r="D59" s="160"/>
      <c r="E59" s="160"/>
      <c r="F59" s="160"/>
      <c r="G59" s="161"/>
      <c r="H59" s="160"/>
      <c r="I59" s="161"/>
      <c r="J59" s="161"/>
      <c r="M59" s="117"/>
      <c r="N59" s="117"/>
      <c r="O59" s="117"/>
    </row>
    <row r="60" spans="1:17" s="122" customFormat="1" ht="11.25" hidden="1" x14ac:dyDescent="0.2">
      <c r="A60" s="160"/>
      <c r="B60" s="160"/>
      <c r="C60" s="160"/>
      <c r="D60" s="160"/>
      <c r="E60" s="160"/>
      <c r="F60" s="160"/>
      <c r="G60" s="161"/>
      <c r="H60" s="160"/>
      <c r="I60" s="161"/>
      <c r="J60" s="161"/>
      <c r="K60" s="124"/>
      <c r="L60" s="124"/>
      <c r="M60" s="117"/>
      <c r="N60" s="117"/>
      <c r="O60" s="117"/>
    </row>
    <row r="61" spans="1:17" s="122" customFormat="1" ht="11.25" hidden="1" x14ac:dyDescent="0.2">
      <c r="A61" s="160"/>
      <c r="B61" s="160"/>
      <c r="C61" s="160"/>
      <c r="D61" s="160"/>
      <c r="E61" s="160"/>
      <c r="F61" s="160"/>
      <c r="G61" s="161"/>
      <c r="H61" s="160"/>
      <c r="I61" s="161"/>
      <c r="J61" s="161"/>
      <c r="K61" s="124"/>
      <c r="L61" s="124"/>
      <c r="M61" s="117"/>
      <c r="N61" s="117"/>
      <c r="O61" s="117"/>
    </row>
    <row r="62" spans="1:17" s="122" customFormat="1" ht="11.25" hidden="1" x14ac:dyDescent="0.2">
      <c r="A62" s="160"/>
      <c r="B62" s="160"/>
      <c r="C62" s="160"/>
      <c r="D62" s="160"/>
      <c r="E62" s="160"/>
      <c r="F62" s="160"/>
      <c r="G62" s="161"/>
      <c r="H62" s="160"/>
      <c r="I62" s="161"/>
      <c r="J62" s="161"/>
      <c r="K62" s="124"/>
      <c r="L62" s="124"/>
      <c r="M62" s="117"/>
      <c r="N62" s="117"/>
      <c r="O62" s="117"/>
    </row>
    <row r="63" spans="1:17" s="122" customFormat="1" ht="11.25" hidden="1" x14ac:dyDescent="0.2">
      <c r="A63" s="160"/>
      <c r="B63" s="160"/>
      <c r="C63" s="160"/>
      <c r="D63" s="160"/>
      <c r="E63" s="160"/>
      <c r="F63" s="160"/>
      <c r="G63" s="161"/>
      <c r="H63" s="160"/>
      <c r="I63" s="161"/>
      <c r="J63" s="161"/>
      <c r="K63" s="124"/>
      <c r="L63" s="124"/>
      <c r="M63" s="117"/>
      <c r="N63" s="117"/>
      <c r="O63" s="117"/>
    </row>
    <row r="64" spans="1:17" s="122" customFormat="1" ht="11.25" hidden="1" x14ac:dyDescent="0.2">
      <c r="A64" s="160"/>
      <c r="B64" s="160"/>
      <c r="C64" s="160"/>
      <c r="D64" s="160"/>
      <c r="E64" s="160"/>
      <c r="F64" s="160"/>
      <c r="G64" s="161"/>
      <c r="H64" s="160"/>
      <c r="I64" s="161"/>
      <c r="J64" s="161"/>
      <c r="K64" s="124"/>
      <c r="L64" s="124"/>
      <c r="M64" s="117"/>
      <c r="N64" s="117"/>
      <c r="O64" s="117"/>
    </row>
    <row r="65" spans="1:15" s="122" customFormat="1" ht="11.25" hidden="1" x14ac:dyDescent="0.2">
      <c r="A65" s="160"/>
      <c r="B65" s="160"/>
      <c r="C65" s="160"/>
      <c r="D65" s="160"/>
      <c r="E65" s="160"/>
      <c r="F65" s="160"/>
      <c r="G65" s="161"/>
      <c r="H65" s="160"/>
      <c r="I65" s="161"/>
      <c r="J65" s="161"/>
      <c r="K65" s="124"/>
      <c r="L65" s="124"/>
      <c r="M65" s="117"/>
      <c r="N65" s="117"/>
      <c r="O65" s="117"/>
    </row>
    <row r="66" spans="1:15" s="122" customFormat="1" ht="11.25" hidden="1" x14ac:dyDescent="0.2">
      <c r="A66" s="160"/>
      <c r="B66" s="160"/>
      <c r="C66" s="160"/>
      <c r="D66" s="160"/>
      <c r="E66" s="160"/>
      <c r="F66" s="160"/>
      <c r="G66" s="161"/>
      <c r="H66" s="160"/>
      <c r="I66" s="161"/>
      <c r="J66" s="161"/>
      <c r="K66" s="124"/>
      <c r="L66" s="124"/>
      <c r="M66" s="117"/>
      <c r="N66" s="117"/>
      <c r="O66" s="117"/>
    </row>
    <row r="67" spans="1:15" s="122" customFormat="1" ht="11.25" hidden="1" x14ac:dyDescent="0.2">
      <c r="A67" s="160"/>
      <c r="B67" s="160"/>
      <c r="C67" s="160"/>
      <c r="D67" s="160"/>
      <c r="E67" s="160"/>
      <c r="F67" s="160"/>
      <c r="G67" s="161"/>
      <c r="H67" s="160"/>
      <c r="I67" s="161"/>
      <c r="J67" s="161"/>
      <c r="K67" s="124"/>
      <c r="L67" s="124"/>
      <c r="M67" s="117"/>
      <c r="N67" s="117"/>
      <c r="O67" s="117"/>
    </row>
    <row r="68" spans="1:15" s="122" customFormat="1" ht="11.25" hidden="1" x14ac:dyDescent="0.2">
      <c r="A68" s="160"/>
      <c r="B68" s="160"/>
      <c r="C68" s="160"/>
      <c r="D68" s="160"/>
      <c r="E68" s="160"/>
      <c r="F68" s="160"/>
      <c r="G68" s="161"/>
      <c r="H68" s="160"/>
      <c r="I68" s="161"/>
      <c r="J68" s="161"/>
      <c r="K68" s="124"/>
      <c r="L68" s="124"/>
      <c r="M68" s="117"/>
      <c r="N68" s="117"/>
      <c r="O68" s="117"/>
    </row>
    <row r="69" spans="1:15" ht="13.5" hidden="1" customHeight="1" x14ac:dyDescent="0.2"/>
    <row r="70" spans="1:15" ht="13.5" hidden="1" customHeight="1" x14ac:dyDescent="0.2"/>
    <row r="71" spans="1:15" ht="13.5" hidden="1" customHeight="1" x14ac:dyDescent="0.2"/>
    <row r="72" spans="1:15" ht="13.5" hidden="1" customHeight="1" x14ac:dyDescent="0.2"/>
    <row r="73" spans="1:15" ht="13.5" hidden="1" customHeight="1" x14ac:dyDescent="0.2"/>
    <row r="74" spans="1:15" ht="13.5" hidden="1" customHeight="1" x14ac:dyDescent="0.2"/>
    <row r="75" spans="1:15" ht="13.5" hidden="1" customHeight="1" x14ac:dyDescent="0.2"/>
    <row r="76" spans="1:15" ht="13.5" hidden="1" customHeight="1" x14ac:dyDescent="0.2"/>
    <row r="77" spans="1:15" ht="13.5" hidden="1" customHeight="1" x14ac:dyDescent="0.2"/>
    <row r="78" spans="1:15" ht="13.5" hidden="1" customHeight="1" x14ac:dyDescent="0.2"/>
    <row r="79" spans="1:15" ht="13.5" hidden="1" customHeight="1" x14ac:dyDescent="0.2"/>
    <row r="80" spans="1:15" ht="13.5" hidden="1" customHeight="1" x14ac:dyDescent="0.2"/>
    <row r="81" ht="13.5" hidden="1" customHeight="1" x14ac:dyDescent="0.2"/>
    <row r="82" ht="13.5" hidden="1" customHeight="1" x14ac:dyDescent="0.2"/>
    <row r="83" ht="13.5" hidden="1" customHeight="1" x14ac:dyDescent="0.2"/>
    <row r="84" ht="13.5" hidden="1" customHeight="1" x14ac:dyDescent="0.2"/>
  </sheetData>
  <mergeCells count="83">
    <mergeCell ref="I41:J41"/>
    <mergeCell ref="I42:J47"/>
    <mergeCell ref="A41:F41"/>
    <mergeCell ref="B42:F42"/>
    <mergeCell ref="B43:F43"/>
    <mergeCell ref="B44:F44"/>
    <mergeCell ref="B45:F45"/>
    <mergeCell ref="A47:F47"/>
    <mergeCell ref="G46:H46"/>
    <mergeCell ref="G41:H41"/>
    <mergeCell ref="G42:H42"/>
    <mergeCell ref="G43:H43"/>
    <mergeCell ref="G44:H44"/>
    <mergeCell ref="G45:H45"/>
    <mergeCell ref="A1:C4"/>
    <mergeCell ref="A6:B6"/>
    <mergeCell ref="F6:G6"/>
    <mergeCell ref="D1:H2"/>
    <mergeCell ref="I26:J26"/>
    <mergeCell ref="I18:J18"/>
    <mergeCell ref="I19:J19"/>
    <mergeCell ref="I20:J20"/>
    <mergeCell ref="I24:J24"/>
    <mergeCell ref="H8:J8"/>
    <mergeCell ref="H7:J7"/>
    <mergeCell ref="H6:J6"/>
    <mergeCell ref="A10:H11"/>
    <mergeCell ref="I10:J11"/>
    <mergeCell ref="D3:H4"/>
    <mergeCell ref="A5:J5"/>
    <mergeCell ref="O10:P10"/>
    <mergeCell ref="A7:B7"/>
    <mergeCell ref="A8:B8"/>
    <mergeCell ref="A26:H26"/>
    <mergeCell ref="A25:J25"/>
    <mergeCell ref="I22:J22"/>
    <mergeCell ref="A22:H22"/>
    <mergeCell ref="A21:J21"/>
    <mergeCell ref="I17:J17"/>
    <mergeCell ref="A16:H16"/>
    <mergeCell ref="I16:J16"/>
    <mergeCell ref="I23:J23"/>
    <mergeCell ref="F7:G7"/>
    <mergeCell ref="F8:G8"/>
    <mergeCell ref="I31:J31"/>
    <mergeCell ref="A32:H32"/>
    <mergeCell ref="I32:J32"/>
    <mergeCell ref="I27:J27"/>
    <mergeCell ref="A27:H27"/>
    <mergeCell ref="A28:H28"/>
    <mergeCell ref="I28:J28"/>
    <mergeCell ref="A30:J30"/>
    <mergeCell ref="I38:J38"/>
    <mergeCell ref="N32:O32"/>
    <mergeCell ref="A40:J40"/>
    <mergeCell ref="A34:H34"/>
    <mergeCell ref="I34:J34"/>
    <mergeCell ref="A35:H35"/>
    <mergeCell ref="I35:J35"/>
    <mergeCell ref="A36:H36"/>
    <mergeCell ref="I36:J36"/>
    <mergeCell ref="I37:J37"/>
    <mergeCell ref="A33:H33"/>
    <mergeCell ref="I33:J33"/>
    <mergeCell ref="D53:F53"/>
    <mergeCell ref="A17:H17"/>
    <mergeCell ref="A18:H18"/>
    <mergeCell ref="A19:H19"/>
    <mergeCell ref="A37:H37"/>
    <mergeCell ref="A38:H38"/>
    <mergeCell ref="G47:H47"/>
    <mergeCell ref="A31:H31"/>
    <mergeCell ref="A23:H23"/>
    <mergeCell ref="A24:H24"/>
    <mergeCell ref="C6:E6"/>
    <mergeCell ref="C7:E7"/>
    <mergeCell ref="C8:E8"/>
    <mergeCell ref="A20:H20"/>
    <mergeCell ref="A13:J13"/>
    <mergeCell ref="A14:H15"/>
    <mergeCell ref="I14:J15"/>
    <mergeCell ref="A12:H12"/>
    <mergeCell ref="I12:J12"/>
  </mergeCells>
  <dataValidations count="3">
    <dataValidation type="custom" operator="lessThan" allowBlank="1" showInputMessage="1" showErrorMessage="1" errorTitle="Valor superior al 100%" error="No se puede introducir una cifra superior al 100%" sqref="I12:J12" xr:uid="{00000000-0002-0000-0300-000000000000}">
      <formula1>I12&lt;$L$8</formula1>
    </dataValidation>
    <dataValidation type="custom" allowBlank="1" showInputMessage="1" showErrorMessage="1" errorTitle="Valor superior al 100%" error="No se puede introducir una cifra superior al 100%" sqref="I24:J24 I28:J28" xr:uid="{00000000-0002-0000-0300-000001000000}">
      <formula1>I24&lt;$L$8</formula1>
    </dataValidation>
    <dataValidation type="list" allowBlank="1" showInputMessage="1" showErrorMessage="1" sqref="A32:A37 B33:H37" xr:uid="{00000000-0002-0000-0300-000002000000}">
      <formula1>$N$16:$N$20</formula1>
    </dataValidation>
  </dataValidations>
  <pageMargins left="0.7" right="0.7" top="0.75" bottom="0.75" header="0.3" footer="0.3"/>
  <pageSetup paperSize="9" scale="60" orientation="portrait" horizontalDpi="4294967294" verticalDpi="4294967294" r:id="rId1"/>
  <ignoredErrors>
    <ignoredError sqref="I38 G46:H46 H45 H44 H42:I42 H43 G42 G45 G43 G44 G47:H47 I32" unlockedFormula="1"/>
  </ignoredErrors>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rgb="FFFFFF00"/>
  </sheetPr>
  <dimension ref="A1:E28"/>
  <sheetViews>
    <sheetView workbookViewId="0">
      <selection sqref="A1:E28"/>
    </sheetView>
  </sheetViews>
  <sheetFormatPr baseColWidth="10" defaultRowHeight="15" x14ac:dyDescent="0.25"/>
  <cols>
    <col min="1" max="1" width="29.140625" style="1" customWidth="1"/>
    <col min="2" max="2" width="24.42578125" style="1" customWidth="1"/>
    <col min="3" max="3" width="10.42578125" style="1" bestFit="1" customWidth="1"/>
    <col min="4" max="4" width="10.42578125" style="1" customWidth="1"/>
    <col min="5" max="16384" width="11.42578125" style="1"/>
  </cols>
  <sheetData>
    <row r="1" spans="1:5" ht="15.75" customHeight="1" x14ac:dyDescent="0.25">
      <c r="A1" s="843" t="s">
        <v>23</v>
      </c>
      <c r="B1" s="843" t="s">
        <v>21</v>
      </c>
      <c r="C1" s="845" t="s">
        <v>22</v>
      </c>
      <c r="D1" s="845"/>
      <c r="E1" s="845"/>
    </row>
    <row r="2" spans="1:5" ht="15.75" customHeight="1" x14ac:dyDescent="0.25">
      <c r="A2" s="844"/>
      <c r="B2" s="844"/>
      <c r="C2" s="862" t="s">
        <v>144</v>
      </c>
      <c r="D2" s="863"/>
      <c r="E2" s="2" t="s">
        <v>3</v>
      </c>
    </row>
    <row r="3" spans="1:5" ht="15.75" x14ac:dyDescent="0.25">
      <c r="A3" s="846" t="s">
        <v>277</v>
      </c>
      <c r="B3" s="3" t="s">
        <v>16</v>
      </c>
      <c r="C3" s="75">
        <v>0.90500000000000003</v>
      </c>
      <c r="D3" s="76">
        <v>1</v>
      </c>
      <c r="E3" s="849">
        <v>0.3</v>
      </c>
    </row>
    <row r="4" spans="1:5" ht="15.75" x14ac:dyDescent="0.25">
      <c r="A4" s="847"/>
      <c r="B4" s="3" t="s">
        <v>17</v>
      </c>
      <c r="C4" s="75">
        <v>0.80500000000000005</v>
      </c>
      <c r="D4" s="77">
        <v>0.90490000000000004</v>
      </c>
      <c r="E4" s="850"/>
    </row>
    <row r="5" spans="1:5" ht="15.75" x14ac:dyDescent="0.25">
      <c r="A5" s="847"/>
      <c r="B5" s="3" t="s">
        <v>18</v>
      </c>
      <c r="C5" s="75">
        <v>0.70499999999999996</v>
      </c>
      <c r="D5" s="77">
        <v>0.80489999999999995</v>
      </c>
      <c r="E5" s="850"/>
    </row>
    <row r="6" spans="1:5" ht="15.75" x14ac:dyDescent="0.25">
      <c r="A6" s="847"/>
      <c r="B6" s="3" t="s">
        <v>19</v>
      </c>
      <c r="C6" s="75">
        <v>0.60499999999999998</v>
      </c>
      <c r="D6" s="77">
        <v>0.70489999999999997</v>
      </c>
      <c r="E6" s="850"/>
    </row>
    <row r="7" spans="1:5" ht="15.75" x14ac:dyDescent="0.25">
      <c r="A7" s="848"/>
      <c r="B7" s="3" t="s">
        <v>20</v>
      </c>
      <c r="C7" s="80" t="s">
        <v>262</v>
      </c>
      <c r="D7" s="77">
        <v>0.60489999999999999</v>
      </c>
      <c r="E7" s="850"/>
    </row>
    <row r="8" spans="1:5" ht="15.75" customHeight="1" x14ac:dyDescent="0.25">
      <c r="A8" s="846" t="s">
        <v>145</v>
      </c>
      <c r="B8" s="4" t="s">
        <v>16</v>
      </c>
      <c r="C8" s="82">
        <v>0.90500000000000003</v>
      </c>
      <c r="D8" s="76">
        <v>1</v>
      </c>
      <c r="E8" s="849">
        <v>0.5</v>
      </c>
    </row>
    <row r="9" spans="1:5" ht="15" customHeight="1" x14ac:dyDescent="0.25">
      <c r="A9" s="847"/>
      <c r="B9" s="4" t="s">
        <v>17</v>
      </c>
      <c r="C9" s="82">
        <v>0.80500000000000005</v>
      </c>
      <c r="D9" s="77">
        <v>0.90490000000000004</v>
      </c>
      <c r="E9" s="850"/>
    </row>
    <row r="10" spans="1:5" ht="15" customHeight="1" x14ac:dyDescent="0.25">
      <c r="A10" s="847"/>
      <c r="B10" s="4" t="s">
        <v>18</v>
      </c>
      <c r="C10" s="82">
        <v>0.70499999999999996</v>
      </c>
      <c r="D10" s="77">
        <v>0.80489999999999995</v>
      </c>
      <c r="E10" s="850"/>
    </row>
    <row r="11" spans="1:5" ht="15.75" x14ac:dyDescent="0.25">
      <c r="A11" s="847"/>
      <c r="B11" s="4" t="s">
        <v>19</v>
      </c>
      <c r="C11" s="82">
        <v>0.60499999999999998</v>
      </c>
      <c r="D11" s="77">
        <v>0.70489999999999997</v>
      </c>
      <c r="E11" s="850"/>
    </row>
    <row r="12" spans="1:5" ht="15.75" x14ac:dyDescent="0.25">
      <c r="A12" s="851"/>
      <c r="B12" s="5" t="s">
        <v>20</v>
      </c>
      <c r="C12" s="83" t="s">
        <v>262</v>
      </c>
      <c r="D12" s="77">
        <v>0.60489999999999999</v>
      </c>
      <c r="E12" s="850"/>
    </row>
    <row r="13" spans="1:5" ht="15.75" customHeight="1" x14ac:dyDescent="0.25">
      <c r="A13" s="852" t="s">
        <v>146</v>
      </c>
      <c r="B13" s="6" t="s">
        <v>147</v>
      </c>
      <c r="C13" s="81">
        <v>0.90500000000000003</v>
      </c>
      <c r="D13" s="76">
        <v>1</v>
      </c>
      <c r="E13" s="855">
        <v>0.1</v>
      </c>
    </row>
    <row r="14" spans="1:5" ht="15.75" customHeight="1" x14ac:dyDescent="0.25">
      <c r="A14" s="853"/>
      <c r="B14" s="6" t="s">
        <v>148</v>
      </c>
      <c r="C14" s="75">
        <v>0.80500000000000005</v>
      </c>
      <c r="D14" s="77">
        <v>0.90490000000000004</v>
      </c>
      <c r="E14" s="856"/>
    </row>
    <row r="15" spans="1:5" ht="15.75" customHeight="1" x14ac:dyDescent="0.25">
      <c r="A15" s="853"/>
      <c r="B15" s="6" t="s">
        <v>149</v>
      </c>
      <c r="C15" s="75">
        <v>0.70499999999999996</v>
      </c>
      <c r="D15" s="77">
        <v>0.80489999999999995</v>
      </c>
      <c r="E15" s="856"/>
    </row>
    <row r="16" spans="1:5" ht="15.75" customHeight="1" x14ac:dyDescent="0.25">
      <c r="A16" s="853"/>
      <c r="B16" s="6" t="s">
        <v>150</v>
      </c>
      <c r="C16" s="75">
        <v>0.60499999999999998</v>
      </c>
      <c r="D16" s="77">
        <v>0.70489999999999997</v>
      </c>
      <c r="E16" s="856"/>
    </row>
    <row r="17" spans="1:5" ht="15.75" customHeight="1" x14ac:dyDescent="0.25">
      <c r="A17" s="854"/>
      <c r="B17" s="6" t="s">
        <v>151</v>
      </c>
      <c r="C17" s="78" t="s">
        <v>262</v>
      </c>
      <c r="D17" s="77">
        <v>0.60489999999999999</v>
      </c>
      <c r="E17" s="857"/>
    </row>
    <row r="18" spans="1:5" ht="15.75" customHeight="1" x14ac:dyDescent="0.25">
      <c r="A18" s="858" t="s">
        <v>152</v>
      </c>
      <c r="B18" s="6" t="s">
        <v>147</v>
      </c>
      <c r="C18" s="75">
        <v>0.90500000000000003</v>
      </c>
      <c r="D18" s="76">
        <v>1</v>
      </c>
      <c r="E18" s="855">
        <v>0.1</v>
      </c>
    </row>
    <row r="19" spans="1:5" ht="15.75" customHeight="1" x14ac:dyDescent="0.25">
      <c r="A19" s="847"/>
      <c r="B19" s="6" t="s">
        <v>148</v>
      </c>
      <c r="C19" s="75">
        <v>0.80500000000000005</v>
      </c>
      <c r="D19" s="77">
        <v>0.90490000000000004</v>
      </c>
      <c r="E19" s="856"/>
    </row>
    <row r="20" spans="1:5" ht="15.75" customHeight="1" x14ac:dyDescent="0.25">
      <c r="A20" s="847"/>
      <c r="B20" s="6" t="s">
        <v>149</v>
      </c>
      <c r="C20" s="75">
        <v>0.70499999999999996</v>
      </c>
      <c r="D20" s="77">
        <v>0.80489999999999995</v>
      </c>
      <c r="E20" s="856"/>
    </row>
    <row r="21" spans="1:5" ht="15.75" customHeight="1" x14ac:dyDescent="0.25">
      <c r="A21" s="847"/>
      <c r="B21" s="6" t="s">
        <v>150</v>
      </c>
      <c r="C21" s="75">
        <v>0.60499999999999998</v>
      </c>
      <c r="D21" s="77">
        <v>0.70489999999999997</v>
      </c>
      <c r="E21" s="856"/>
    </row>
    <row r="22" spans="1:5" ht="15.75" customHeight="1" x14ac:dyDescent="0.25">
      <c r="A22" s="848"/>
      <c r="B22" s="6" t="s">
        <v>151</v>
      </c>
      <c r="C22" s="78" t="s">
        <v>262</v>
      </c>
      <c r="D22" s="77">
        <v>0.60489999999999999</v>
      </c>
      <c r="E22" s="857"/>
    </row>
    <row r="23" spans="1:5" ht="15.75" customHeight="1" x14ac:dyDescent="0.25">
      <c r="A23" s="859" t="s">
        <v>3</v>
      </c>
      <c r="B23" s="860"/>
      <c r="C23" s="861"/>
      <c r="D23" s="79"/>
      <c r="E23" s="7">
        <f>SUM(E3:E18)</f>
        <v>1</v>
      </c>
    </row>
    <row r="24" spans="1:5" ht="15.75" customHeight="1" x14ac:dyDescent="0.25">
      <c r="A24" s="842" t="s">
        <v>153</v>
      </c>
      <c r="B24" s="842"/>
      <c r="C24" s="842"/>
      <c r="D24" s="842"/>
      <c r="E24" s="842"/>
    </row>
    <row r="25" spans="1:5" ht="15.75" customHeight="1" x14ac:dyDescent="0.25">
      <c r="A25" s="867" t="s">
        <v>4</v>
      </c>
      <c r="B25" s="868"/>
      <c r="C25" s="869">
        <v>0.02</v>
      </c>
      <c r="D25" s="869"/>
      <c r="E25" s="869"/>
    </row>
    <row r="26" spans="1:5" ht="15.75" customHeight="1" x14ac:dyDescent="0.25">
      <c r="A26" s="864" t="s">
        <v>5</v>
      </c>
      <c r="B26" s="865"/>
      <c r="C26" s="866">
        <v>0.04</v>
      </c>
      <c r="D26" s="866"/>
      <c r="E26" s="866"/>
    </row>
    <row r="27" spans="1:5" ht="15.75" customHeight="1" x14ac:dyDescent="0.25">
      <c r="A27" s="864" t="s">
        <v>6</v>
      </c>
      <c r="B27" s="865"/>
      <c r="C27" s="866">
        <v>0.06</v>
      </c>
      <c r="D27" s="866"/>
      <c r="E27" s="866"/>
    </row>
    <row r="28" spans="1:5" ht="15.75" customHeight="1" x14ac:dyDescent="0.25">
      <c r="A28" s="864" t="s">
        <v>7</v>
      </c>
      <c r="B28" s="865"/>
      <c r="C28" s="866">
        <v>0.08</v>
      </c>
      <c r="D28" s="866"/>
      <c r="E28" s="866"/>
    </row>
  </sheetData>
  <mergeCells count="22">
    <mergeCell ref="A28:B28"/>
    <mergeCell ref="C28:E28"/>
    <mergeCell ref="A25:B25"/>
    <mergeCell ref="C25:E25"/>
    <mergeCell ref="A26:B26"/>
    <mergeCell ref="C26:E26"/>
    <mergeCell ref="A27:B27"/>
    <mergeCell ref="C27:E27"/>
    <mergeCell ref="A24:E24"/>
    <mergeCell ref="A1:A2"/>
    <mergeCell ref="B1:B2"/>
    <mergeCell ref="C1:E1"/>
    <mergeCell ref="A3:A7"/>
    <mergeCell ref="E3:E7"/>
    <mergeCell ref="A8:A12"/>
    <mergeCell ref="E8:E12"/>
    <mergeCell ref="A13:A17"/>
    <mergeCell ref="E13:E17"/>
    <mergeCell ref="A18:A22"/>
    <mergeCell ref="E18:E22"/>
    <mergeCell ref="A23:C23"/>
    <mergeCell ref="C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X147"/>
  <sheetViews>
    <sheetView zoomScale="80" zoomScaleNormal="80" zoomScaleSheetLayoutView="90" workbookViewId="0">
      <selection activeCell="S64" sqref="S64"/>
    </sheetView>
  </sheetViews>
  <sheetFormatPr baseColWidth="10" defaultColWidth="11.42578125" defaultRowHeight="12.75" customHeight="1" zeroHeight="1" x14ac:dyDescent="0.2"/>
  <cols>
    <col min="1" max="1" width="4.85546875" style="48" customWidth="1"/>
    <col min="2" max="2" width="24.5703125" style="49" customWidth="1"/>
    <col min="3" max="3" width="19.85546875" style="49" customWidth="1"/>
    <col min="4" max="4" width="6.42578125" style="49" customWidth="1"/>
    <col min="5" max="5" width="7" style="49" customWidth="1"/>
    <col min="6" max="6" width="4" style="49" customWidth="1"/>
    <col min="7" max="7" width="54.28515625" style="49" customWidth="1"/>
    <col min="8" max="12" width="7.7109375" style="49" customWidth="1"/>
    <col min="13" max="14" width="5.42578125" style="49" customWidth="1"/>
    <col min="15" max="15" width="5.5703125" style="49" customWidth="1"/>
    <col min="16" max="16" width="5.42578125" style="49" customWidth="1"/>
    <col min="17" max="17" width="13.85546875" style="74" customWidth="1"/>
    <col min="18" max="18" width="10.140625" style="49" customWidth="1"/>
    <col min="19" max="19" width="30.28515625" style="49" customWidth="1"/>
    <col min="20" max="20" width="11.42578125" style="49" customWidth="1"/>
    <col min="21" max="21" width="25.85546875" style="49" customWidth="1"/>
    <col min="22" max="28" width="11.42578125" style="49" customWidth="1"/>
    <col min="29" max="16384" width="11.42578125" style="49"/>
  </cols>
  <sheetData>
    <row r="1" spans="1:17" ht="13.5" customHeight="1" x14ac:dyDescent="0.2">
      <c r="A1" s="619"/>
      <c r="B1" s="620"/>
      <c r="C1" s="617" t="s">
        <v>160</v>
      </c>
      <c r="D1" s="617"/>
      <c r="E1" s="617"/>
      <c r="F1" s="617"/>
      <c r="G1" s="617"/>
      <c r="H1" s="617"/>
      <c r="I1" s="617"/>
      <c r="J1" s="617"/>
      <c r="K1" s="617"/>
      <c r="L1" s="105" t="s">
        <v>228</v>
      </c>
      <c r="M1" s="611">
        <v>42688</v>
      </c>
      <c r="N1" s="612"/>
      <c r="O1" s="612"/>
      <c r="P1" s="613"/>
    </row>
    <row r="2" spans="1:17" ht="10.5" customHeight="1" x14ac:dyDescent="0.2">
      <c r="A2" s="621"/>
      <c r="B2" s="622"/>
      <c r="C2" s="617"/>
      <c r="D2" s="617"/>
      <c r="E2" s="617"/>
      <c r="F2" s="617"/>
      <c r="G2" s="617"/>
      <c r="H2" s="617"/>
      <c r="I2" s="617"/>
      <c r="J2" s="617"/>
      <c r="K2" s="617"/>
      <c r="L2" s="105" t="s">
        <v>229</v>
      </c>
      <c r="M2" s="611" t="s">
        <v>232</v>
      </c>
      <c r="N2" s="612"/>
      <c r="O2" s="612"/>
      <c r="P2" s="613"/>
    </row>
    <row r="3" spans="1:17" ht="10.5" customHeight="1" x14ac:dyDescent="0.2">
      <c r="A3" s="621"/>
      <c r="B3" s="622"/>
      <c r="C3" s="618" t="s">
        <v>259</v>
      </c>
      <c r="D3" s="617"/>
      <c r="E3" s="617"/>
      <c r="F3" s="617"/>
      <c r="G3" s="617"/>
      <c r="H3" s="617"/>
      <c r="I3" s="617"/>
      <c r="J3" s="617"/>
      <c r="K3" s="617"/>
      <c r="L3" s="105" t="s">
        <v>230</v>
      </c>
      <c r="M3" s="611" t="s">
        <v>233</v>
      </c>
      <c r="N3" s="612"/>
      <c r="O3" s="612"/>
      <c r="P3" s="613"/>
    </row>
    <row r="4" spans="1:17" ht="10.5" customHeight="1" x14ac:dyDescent="0.2">
      <c r="A4" s="623"/>
      <c r="B4" s="624"/>
      <c r="C4" s="617"/>
      <c r="D4" s="617"/>
      <c r="E4" s="617"/>
      <c r="F4" s="617"/>
      <c r="G4" s="617"/>
      <c r="H4" s="617"/>
      <c r="I4" s="617"/>
      <c r="J4" s="617"/>
      <c r="K4" s="617"/>
      <c r="L4" s="105" t="s">
        <v>231</v>
      </c>
      <c r="M4" s="614"/>
      <c r="N4" s="615"/>
      <c r="O4" s="615"/>
      <c r="P4" s="616"/>
    </row>
    <row r="5" spans="1:17" ht="6.75" customHeight="1" x14ac:dyDescent="0.2">
      <c r="B5" s="96"/>
      <c r="C5" s="96"/>
    </row>
    <row r="6" spans="1:17" ht="12.75" customHeight="1" x14ac:dyDescent="0.2">
      <c r="A6" s="580" t="s">
        <v>1</v>
      </c>
      <c r="B6" s="581"/>
      <c r="C6" s="582"/>
      <c r="D6" s="593" t="s">
        <v>316</v>
      </c>
      <c r="E6" s="593"/>
      <c r="F6" s="593"/>
      <c r="G6" s="593"/>
      <c r="H6" s="593"/>
      <c r="I6" s="593"/>
      <c r="J6" s="593"/>
      <c r="K6" s="593"/>
      <c r="L6" s="593"/>
      <c r="M6" s="593"/>
      <c r="N6" s="593"/>
      <c r="O6" s="593"/>
      <c r="P6" s="593"/>
    </row>
    <row r="7" spans="1:17" ht="12.75" customHeight="1" x14ac:dyDescent="0.2">
      <c r="A7" s="580" t="s">
        <v>143</v>
      </c>
      <c r="B7" s="581"/>
      <c r="C7" s="582"/>
      <c r="D7" s="593" t="s">
        <v>312</v>
      </c>
      <c r="E7" s="593"/>
      <c r="F7" s="593"/>
      <c r="G7" s="593"/>
      <c r="H7" s="593"/>
      <c r="I7" s="593"/>
      <c r="J7" s="593"/>
      <c r="K7" s="593"/>
      <c r="L7" s="593"/>
      <c r="M7" s="593"/>
      <c r="N7" s="593"/>
      <c r="O7" s="593"/>
      <c r="P7" s="593"/>
    </row>
    <row r="8" spans="1:17" ht="12.75" customHeight="1" x14ac:dyDescent="0.2">
      <c r="A8" s="580" t="s">
        <v>0</v>
      </c>
      <c r="B8" s="581"/>
      <c r="C8" s="582"/>
      <c r="D8" s="594" t="s">
        <v>330</v>
      </c>
      <c r="E8" s="595"/>
      <c r="F8" s="595"/>
      <c r="G8" s="595"/>
      <c r="H8" s="595"/>
      <c r="I8" s="595"/>
      <c r="J8" s="595"/>
      <c r="K8" s="595"/>
      <c r="L8" s="595"/>
      <c r="M8" s="595"/>
      <c r="N8" s="595"/>
      <c r="O8" s="595"/>
      <c r="P8" s="596"/>
    </row>
    <row r="9" spans="1:17" ht="12.75" customHeight="1" x14ac:dyDescent="0.2">
      <c r="A9" s="580" t="s">
        <v>227</v>
      </c>
      <c r="B9" s="581"/>
      <c r="C9" s="582"/>
      <c r="D9" s="594">
        <v>1718151254</v>
      </c>
      <c r="E9" s="595"/>
      <c r="F9" s="595"/>
      <c r="G9" s="595"/>
      <c r="H9" s="595"/>
      <c r="I9" s="595"/>
      <c r="J9" s="595"/>
      <c r="K9" s="595"/>
      <c r="L9" s="595"/>
      <c r="M9" s="595"/>
      <c r="N9" s="595"/>
      <c r="O9" s="595"/>
      <c r="P9" s="596"/>
    </row>
    <row r="10" spans="1:17" ht="12.75" customHeight="1" x14ac:dyDescent="0.2">
      <c r="A10" s="580" t="s">
        <v>154</v>
      </c>
      <c r="B10" s="581"/>
      <c r="C10" s="582"/>
      <c r="D10" s="594" t="s">
        <v>315</v>
      </c>
      <c r="E10" s="595"/>
      <c r="F10" s="595"/>
      <c r="G10" s="595"/>
      <c r="H10" s="595"/>
      <c r="I10" s="595"/>
      <c r="J10" s="595"/>
      <c r="K10" s="595"/>
      <c r="L10" s="595"/>
      <c r="M10" s="595"/>
      <c r="N10" s="595"/>
      <c r="O10" s="595"/>
      <c r="P10" s="596"/>
    </row>
    <row r="11" spans="1:17" ht="12.75" customHeight="1" x14ac:dyDescent="0.2">
      <c r="A11" s="580" t="s">
        <v>155</v>
      </c>
      <c r="B11" s="581"/>
      <c r="C11" s="582"/>
      <c r="D11" s="594" t="s">
        <v>48</v>
      </c>
      <c r="E11" s="595"/>
      <c r="F11" s="595"/>
      <c r="G11" s="595"/>
      <c r="H11" s="595"/>
      <c r="I11" s="595"/>
      <c r="J11" s="595"/>
      <c r="K11" s="595"/>
      <c r="L11" s="595"/>
      <c r="M11" s="595"/>
      <c r="N11" s="595"/>
      <c r="O11" s="595"/>
      <c r="P11" s="596"/>
    </row>
    <row r="12" spans="1:17" ht="15" customHeight="1" thickBot="1" x14ac:dyDescent="0.25">
      <c r="A12" s="589"/>
      <c r="B12" s="590"/>
      <c r="C12" s="590"/>
      <c r="D12" s="590"/>
      <c r="E12" s="590"/>
      <c r="F12" s="590"/>
      <c r="G12" s="590"/>
      <c r="H12" s="591"/>
      <c r="I12" s="591"/>
      <c r="J12" s="591"/>
      <c r="K12" s="591"/>
      <c r="L12" s="591"/>
      <c r="M12" s="591"/>
      <c r="N12" s="591"/>
      <c r="O12" s="591"/>
      <c r="P12" s="591"/>
    </row>
    <row r="13" spans="1:17" s="88" customFormat="1" ht="12.75" customHeight="1" x14ac:dyDescent="0.2">
      <c r="A13" s="583" t="s">
        <v>240</v>
      </c>
      <c r="B13" s="584"/>
      <c r="C13" s="584"/>
      <c r="D13" s="584"/>
      <c r="E13" s="584"/>
      <c r="F13" s="584"/>
      <c r="G13" s="584"/>
      <c r="H13" s="583" t="s">
        <v>61</v>
      </c>
      <c r="I13" s="645"/>
      <c r="J13" s="583" t="s">
        <v>42</v>
      </c>
      <c r="K13" s="645"/>
      <c r="L13" s="555" t="s">
        <v>162</v>
      </c>
      <c r="M13" s="556"/>
      <c r="N13" s="556"/>
      <c r="O13" s="556"/>
      <c r="P13" s="557"/>
      <c r="Q13" s="87"/>
    </row>
    <row r="14" spans="1:17" s="88" customFormat="1" ht="12.75" customHeight="1" x14ac:dyDescent="0.2">
      <c r="A14" s="585"/>
      <c r="B14" s="586"/>
      <c r="C14" s="586"/>
      <c r="D14" s="586"/>
      <c r="E14" s="586"/>
      <c r="F14" s="586"/>
      <c r="G14" s="586"/>
      <c r="H14" s="646"/>
      <c r="I14" s="647"/>
      <c r="J14" s="646"/>
      <c r="K14" s="647"/>
      <c r="L14" s="558"/>
      <c r="M14" s="559"/>
      <c r="N14" s="559"/>
      <c r="O14" s="559"/>
      <c r="P14" s="560"/>
      <c r="Q14" s="87"/>
    </row>
    <row r="15" spans="1:17" s="88" customFormat="1" ht="23.25" customHeight="1" x14ac:dyDescent="0.2">
      <c r="A15" s="587" t="s">
        <v>161</v>
      </c>
      <c r="B15" s="652" t="s">
        <v>338</v>
      </c>
      <c r="C15" s="653"/>
      <c r="D15" s="653"/>
      <c r="E15" s="653"/>
      <c r="F15" s="653"/>
      <c r="G15" s="654"/>
      <c r="H15" s="646"/>
      <c r="I15" s="647"/>
      <c r="J15" s="646"/>
      <c r="K15" s="647"/>
      <c r="L15" s="558"/>
      <c r="M15" s="559"/>
      <c r="N15" s="559"/>
      <c r="O15" s="559"/>
      <c r="P15" s="560"/>
      <c r="Q15" s="87"/>
    </row>
    <row r="16" spans="1:17" s="88" customFormat="1" ht="13.5" thickBot="1" x14ac:dyDescent="0.25">
      <c r="A16" s="588"/>
      <c r="B16" s="655"/>
      <c r="C16" s="656"/>
      <c r="D16" s="656"/>
      <c r="E16" s="656"/>
      <c r="F16" s="656"/>
      <c r="G16" s="657"/>
      <c r="H16" s="648"/>
      <c r="I16" s="649"/>
      <c r="J16" s="648"/>
      <c r="K16" s="649"/>
      <c r="L16" s="561"/>
      <c r="M16" s="562"/>
      <c r="N16" s="562"/>
      <c r="O16" s="562"/>
      <c r="P16" s="563"/>
      <c r="Q16" s="87"/>
    </row>
    <row r="17" spans="1:23" s="88" customFormat="1" ht="25.5" customHeight="1" x14ac:dyDescent="0.2">
      <c r="A17" s="181">
        <v>1</v>
      </c>
      <c r="B17" s="658" t="s">
        <v>303</v>
      </c>
      <c r="C17" s="659"/>
      <c r="D17" s="659"/>
      <c r="E17" s="659"/>
      <c r="F17" s="659"/>
      <c r="G17" s="660"/>
      <c r="H17" s="569" t="s">
        <v>16</v>
      </c>
      <c r="I17" s="871"/>
      <c r="J17" s="568" t="s">
        <v>300</v>
      </c>
      <c r="K17" s="569"/>
      <c r="L17" s="610"/>
      <c r="M17" s="569"/>
      <c r="N17" s="569"/>
      <c r="O17" s="569"/>
      <c r="P17" s="570"/>
      <c r="Q17" s="113">
        <f>IFERROR(IF(B17="","",(IF(H17=$S$17,$T$17-1,IF(H17=$S$18,$T$18-1,IF(H17=$S$19,$T$19-1,""))))+(IF(J17=$U$17,$V$17-1,IF(J17=$U$18,$V$18-1,IF(J17=$U$19,$V$19-1,""))))),"")</f>
        <v>4</v>
      </c>
      <c r="R17" s="99"/>
      <c r="S17" s="90" t="s">
        <v>16</v>
      </c>
      <c r="T17" s="90">
        <v>3</v>
      </c>
      <c r="U17" s="90" t="s">
        <v>300</v>
      </c>
      <c r="V17" s="90">
        <v>3</v>
      </c>
    </row>
    <row r="18" spans="1:23" s="88" customFormat="1" ht="25.5" customHeight="1" x14ac:dyDescent="0.2">
      <c r="A18" s="176">
        <v>2</v>
      </c>
      <c r="B18" s="597" t="s">
        <v>304</v>
      </c>
      <c r="C18" s="598"/>
      <c r="D18" s="598"/>
      <c r="E18" s="598"/>
      <c r="F18" s="598"/>
      <c r="G18" s="599"/>
      <c r="H18" s="572" t="s">
        <v>341</v>
      </c>
      <c r="I18" s="870"/>
      <c r="J18" s="571" t="s">
        <v>301</v>
      </c>
      <c r="K18" s="572"/>
      <c r="L18" s="661"/>
      <c r="M18" s="572"/>
      <c r="N18" s="572"/>
      <c r="O18" s="572"/>
      <c r="P18" s="573"/>
      <c r="Q18" s="113">
        <f t="shared" ref="Q18:Q26" si="0">IFERROR(IF(B18="","",(IF(H18=$S$17,$T$17-1,IF(H18=$S$18,$T$18-1,IF(H18=$S$19,$T$19-1,""))))+(IF(J18=$U$17,$V$17-1,IF(J18=$U$18,$V$18-1,IF(J18=$U$19,$V$19-1,""))))),"")</f>
        <v>2</v>
      </c>
      <c r="R18" s="99"/>
      <c r="S18" s="90" t="s">
        <v>341</v>
      </c>
      <c r="T18" s="90">
        <v>2</v>
      </c>
      <c r="U18" s="90" t="s">
        <v>301</v>
      </c>
      <c r="V18" s="90">
        <v>2</v>
      </c>
    </row>
    <row r="19" spans="1:23" s="88" customFormat="1" ht="25.5" customHeight="1" x14ac:dyDescent="0.2">
      <c r="A19" s="176">
        <v>3</v>
      </c>
      <c r="B19" s="597" t="s">
        <v>305</v>
      </c>
      <c r="C19" s="598"/>
      <c r="D19" s="598"/>
      <c r="E19" s="598"/>
      <c r="F19" s="598"/>
      <c r="G19" s="599"/>
      <c r="H19" s="572" t="s">
        <v>298</v>
      </c>
      <c r="I19" s="870"/>
      <c r="J19" s="571" t="s">
        <v>302</v>
      </c>
      <c r="K19" s="572"/>
      <c r="L19" s="661"/>
      <c r="M19" s="572"/>
      <c r="N19" s="572"/>
      <c r="O19" s="572"/>
      <c r="P19" s="573"/>
      <c r="Q19" s="113">
        <f t="shared" si="0"/>
        <v>0</v>
      </c>
      <c r="R19" s="99"/>
      <c r="S19" s="92" t="s">
        <v>298</v>
      </c>
      <c r="T19" s="90">
        <v>1</v>
      </c>
      <c r="U19" s="104" t="s">
        <v>302</v>
      </c>
      <c r="V19" s="90">
        <v>1</v>
      </c>
    </row>
    <row r="20" spans="1:23" s="88" customFormat="1" ht="25.5" customHeight="1" x14ac:dyDescent="0.2">
      <c r="A20" s="176">
        <v>4</v>
      </c>
      <c r="B20" s="597"/>
      <c r="C20" s="598"/>
      <c r="D20" s="598"/>
      <c r="E20" s="598"/>
      <c r="F20" s="598"/>
      <c r="G20" s="599"/>
      <c r="H20" s="572"/>
      <c r="I20" s="870"/>
      <c r="J20" s="571"/>
      <c r="K20" s="572"/>
      <c r="L20" s="661"/>
      <c r="M20" s="572"/>
      <c r="N20" s="572"/>
      <c r="O20" s="572"/>
      <c r="P20" s="573"/>
      <c r="Q20" s="113" t="str">
        <f t="shared" si="0"/>
        <v/>
      </c>
      <c r="R20" s="99"/>
      <c r="T20" s="48"/>
    </row>
    <row r="21" spans="1:23" s="88" customFormat="1" ht="25.5" customHeight="1" x14ac:dyDescent="0.2">
      <c r="A21" s="176">
        <v>5</v>
      </c>
      <c r="B21" s="597"/>
      <c r="C21" s="598"/>
      <c r="D21" s="598"/>
      <c r="E21" s="598"/>
      <c r="F21" s="598"/>
      <c r="G21" s="599"/>
      <c r="H21" s="572"/>
      <c r="I21" s="870"/>
      <c r="J21" s="571"/>
      <c r="K21" s="572"/>
      <c r="L21" s="661"/>
      <c r="M21" s="572"/>
      <c r="N21" s="572"/>
      <c r="O21" s="572"/>
      <c r="P21" s="573"/>
      <c r="Q21" s="113" t="str">
        <f t="shared" si="0"/>
        <v/>
      </c>
      <c r="R21" s="99"/>
      <c r="S21" s="103"/>
      <c r="T21" s="48"/>
    </row>
    <row r="22" spans="1:23" s="88" customFormat="1" ht="25.5" customHeight="1" x14ac:dyDescent="0.2">
      <c r="A22" s="176">
        <v>6</v>
      </c>
      <c r="B22" s="597"/>
      <c r="C22" s="598"/>
      <c r="D22" s="598"/>
      <c r="E22" s="598"/>
      <c r="F22" s="598"/>
      <c r="G22" s="599"/>
      <c r="H22" s="572"/>
      <c r="I22" s="870"/>
      <c r="J22" s="571"/>
      <c r="K22" s="572"/>
      <c r="L22" s="661"/>
      <c r="M22" s="572"/>
      <c r="N22" s="572"/>
      <c r="O22" s="572"/>
      <c r="P22" s="573"/>
      <c r="Q22" s="113" t="str">
        <f t="shared" si="0"/>
        <v/>
      </c>
      <c r="R22" s="99"/>
    </row>
    <row r="23" spans="1:23" s="88" customFormat="1" ht="25.5" customHeight="1" x14ac:dyDescent="0.2">
      <c r="A23" s="176">
        <v>7</v>
      </c>
      <c r="B23" s="597"/>
      <c r="C23" s="598"/>
      <c r="D23" s="598"/>
      <c r="E23" s="598"/>
      <c r="F23" s="598"/>
      <c r="G23" s="599"/>
      <c r="H23" s="572"/>
      <c r="I23" s="870"/>
      <c r="J23" s="571"/>
      <c r="K23" s="572"/>
      <c r="L23" s="661"/>
      <c r="M23" s="572"/>
      <c r="N23" s="572"/>
      <c r="O23" s="572"/>
      <c r="P23" s="573"/>
      <c r="Q23" s="113" t="str">
        <f t="shared" si="0"/>
        <v/>
      </c>
      <c r="R23" s="99"/>
    </row>
    <row r="24" spans="1:23" s="88" customFormat="1" ht="25.5" customHeight="1" x14ac:dyDescent="0.2">
      <c r="A24" s="176">
        <v>8</v>
      </c>
      <c r="B24" s="597"/>
      <c r="C24" s="598"/>
      <c r="D24" s="598"/>
      <c r="E24" s="598"/>
      <c r="F24" s="598"/>
      <c r="G24" s="599"/>
      <c r="H24" s="572"/>
      <c r="I24" s="870"/>
      <c r="J24" s="571"/>
      <c r="K24" s="572"/>
      <c r="L24" s="661"/>
      <c r="M24" s="572"/>
      <c r="N24" s="572"/>
      <c r="O24" s="572"/>
      <c r="P24" s="573"/>
      <c r="Q24" s="113" t="str">
        <f t="shared" si="0"/>
        <v/>
      </c>
      <c r="R24" s="99"/>
    </row>
    <row r="25" spans="1:23" s="88" customFormat="1" ht="25.5" customHeight="1" x14ac:dyDescent="0.2">
      <c r="A25" s="176">
        <v>9</v>
      </c>
      <c r="B25" s="597"/>
      <c r="C25" s="598"/>
      <c r="D25" s="598"/>
      <c r="E25" s="598"/>
      <c r="F25" s="598"/>
      <c r="G25" s="599"/>
      <c r="H25" s="572"/>
      <c r="I25" s="870"/>
      <c r="J25" s="571"/>
      <c r="K25" s="572"/>
      <c r="L25" s="661"/>
      <c r="M25" s="572"/>
      <c r="N25" s="572"/>
      <c r="O25" s="572"/>
      <c r="P25" s="573"/>
      <c r="Q25" s="113" t="str">
        <f t="shared" si="0"/>
        <v/>
      </c>
      <c r="R25" s="99"/>
    </row>
    <row r="26" spans="1:23" s="88" customFormat="1" ht="25.5" customHeight="1" thickBot="1" x14ac:dyDescent="0.25">
      <c r="A26" s="177">
        <v>10</v>
      </c>
      <c r="B26" s="600"/>
      <c r="C26" s="601"/>
      <c r="D26" s="601"/>
      <c r="E26" s="601"/>
      <c r="F26" s="601"/>
      <c r="G26" s="602"/>
      <c r="H26" s="575"/>
      <c r="I26" s="872"/>
      <c r="J26" s="574"/>
      <c r="K26" s="575"/>
      <c r="L26" s="687"/>
      <c r="M26" s="688"/>
      <c r="N26" s="688"/>
      <c r="O26" s="688"/>
      <c r="P26" s="689"/>
      <c r="Q26" s="113" t="str">
        <f t="shared" si="0"/>
        <v/>
      </c>
      <c r="R26" s="99"/>
    </row>
    <row r="27" spans="1:23" s="88" customFormat="1" ht="12" customHeight="1" thickBot="1" x14ac:dyDescent="0.25">
      <c r="A27" s="592"/>
      <c r="B27" s="592"/>
      <c r="C27" s="592"/>
      <c r="D27" s="592"/>
      <c r="E27" s="592"/>
      <c r="F27" s="592"/>
      <c r="G27" s="592"/>
      <c r="H27" s="592"/>
      <c r="I27" s="592"/>
      <c r="J27" s="592"/>
      <c r="K27" s="592"/>
      <c r="L27" s="592"/>
      <c r="M27" s="592"/>
      <c r="N27" s="592"/>
      <c r="O27" s="592"/>
      <c r="P27" s="592"/>
      <c r="Q27" s="98"/>
      <c r="R27" s="99"/>
    </row>
    <row r="28" spans="1:23" ht="12.75" customHeight="1" thickBot="1" x14ac:dyDescent="0.25">
      <c r="A28" s="664" t="s">
        <v>340</v>
      </c>
      <c r="B28" s="665"/>
      <c r="C28" s="665"/>
      <c r="D28" s="665"/>
      <c r="E28" s="665"/>
      <c r="F28" s="665"/>
      <c r="G28" s="666"/>
      <c r="H28" s="100"/>
      <c r="I28" s="100"/>
      <c r="J28" s="97"/>
      <c r="K28" s="97"/>
      <c r="L28" s="97"/>
      <c r="M28" s="97"/>
      <c r="N28" s="97"/>
      <c r="O28" s="97"/>
      <c r="P28" s="97"/>
      <c r="R28" s="564">
        <f>IFERROR((SUM(Q17:Q26))/((COUNTA(Q17:Q26))-(COUNTIFS(Q17:Q26,""))),0)</f>
        <v>2</v>
      </c>
      <c r="S28" s="565"/>
      <c r="T28" s="565"/>
      <c r="U28" s="565"/>
      <c r="V28" s="566"/>
      <c r="W28" s="91">
        <f>(R28)/4</f>
        <v>0.5</v>
      </c>
    </row>
    <row r="29" spans="1:23" ht="12.75" hidden="1" customHeight="1" x14ac:dyDescent="0.2">
      <c r="A29" s="172" t="s">
        <v>281</v>
      </c>
      <c r="B29" s="667"/>
      <c r="C29" s="667"/>
      <c r="D29" s="667"/>
      <c r="E29" s="667"/>
      <c r="F29" s="667"/>
      <c r="G29" s="668"/>
      <c r="H29" s="100"/>
      <c r="I29" s="100"/>
      <c r="J29" s="97"/>
      <c r="K29" s="97"/>
      <c r="L29" s="97"/>
      <c r="M29" s="97"/>
      <c r="N29" s="97"/>
      <c r="O29" s="97"/>
      <c r="P29" s="97"/>
    </row>
    <row r="30" spans="1:23" ht="12.75" hidden="1" customHeight="1" x14ac:dyDescent="0.2">
      <c r="A30" s="173" t="s">
        <v>282</v>
      </c>
      <c r="B30" s="578"/>
      <c r="C30" s="578"/>
      <c r="D30" s="578"/>
      <c r="E30" s="578"/>
      <c r="F30" s="578"/>
      <c r="G30" s="579"/>
      <c r="H30" s="100"/>
      <c r="I30" s="100"/>
      <c r="J30" s="97"/>
      <c r="K30" s="97"/>
      <c r="L30" s="97"/>
      <c r="M30" s="97"/>
      <c r="N30" s="97"/>
      <c r="O30" s="97"/>
      <c r="P30" s="97"/>
    </row>
    <row r="31" spans="1:23" ht="12.75" customHeight="1" x14ac:dyDescent="0.2">
      <c r="A31" s="173" t="s">
        <v>283</v>
      </c>
      <c r="B31" s="578" t="s">
        <v>280</v>
      </c>
      <c r="C31" s="578"/>
      <c r="D31" s="578"/>
      <c r="E31" s="578"/>
      <c r="F31" s="578"/>
      <c r="G31" s="579"/>
      <c r="H31" s="100"/>
      <c r="I31" s="100"/>
      <c r="J31" s="97"/>
      <c r="K31" s="97"/>
      <c r="L31" s="97"/>
      <c r="M31" s="97"/>
      <c r="N31" s="97"/>
      <c r="O31" s="97"/>
      <c r="P31" s="97"/>
    </row>
    <row r="32" spans="1:23" x14ac:dyDescent="0.2">
      <c r="A32" s="173" t="s">
        <v>284</v>
      </c>
      <c r="B32" s="578" t="s">
        <v>19</v>
      </c>
      <c r="C32" s="578"/>
      <c r="D32" s="578"/>
      <c r="E32" s="578"/>
      <c r="F32" s="578"/>
      <c r="G32" s="579"/>
      <c r="H32" s="100"/>
      <c r="I32" s="100"/>
      <c r="J32" s="97"/>
      <c r="K32" s="97"/>
      <c r="L32" s="97"/>
      <c r="M32" s="97"/>
      <c r="N32" s="97"/>
      <c r="O32" s="97"/>
      <c r="P32" s="97"/>
    </row>
    <row r="33" spans="1:20" ht="13.5" thickBot="1" x14ac:dyDescent="0.25">
      <c r="A33" s="174" t="s">
        <v>285</v>
      </c>
      <c r="B33" s="546" t="s">
        <v>20</v>
      </c>
      <c r="C33" s="546"/>
      <c r="D33" s="546"/>
      <c r="E33" s="546"/>
      <c r="F33" s="546"/>
      <c r="G33" s="547"/>
      <c r="H33" s="100"/>
      <c r="I33" s="100"/>
      <c r="J33" s="97"/>
      <c r="K33" s="97"/>
      <c r="L33" s="97"/>
      <c r="M33" s="97"/>
      <c r="N33" s="97"/>
      <c r="O33" s="97"/>
      <c r="P33" s="97"/>
      <c r="Q33" s="74">
        <v>0</v>
      </c>
    </row>
    <row r="34" spans="1:20" ht="6.75" customHeight="1" thickBot="1" x14ac:dyDescent="0.25">
      <c r="A34" s="88"/>
      <c r="B34" s="88"/>
      <c r="C34" s="88"/>
      <c r="D34" s="88"/>
      <c r="E34" s="88"/>
      <c r="F34" s="88"/>
      <c r="G34" s="88"/>
      <c r="H34" s="88"/>
      <c r="I34" s="88"/>
      <c r="J34" s="88"/>
      <c r="K34" s="88"/>
      <c r="L34" s="88"/>
      <c r="M34" s="88"/>
      <c r="N34" s="88"/>
      <c r="O34" s="88"/>
      <c r="P34" s="88"/>
      <c r="Q34" s="74">
        <v>0</v>
      </c>
    </row>
    <row r="35" spans="1:20" x14ac:dyDescent="0.2">
      <c r="A35" s="583" t="s">
        <v>329</v>
      </c>
      <c r="B35" s="584"/>
      <c r="C35" s="584"/>
      <c r="D35" s="584"/>
      <c r="E35" s="584"/>
      <c r="F35" s="584"/>
      <c r="G35" s="584"/>
      <c r="H35" s="583" t="s">
        <v>234</v>
      </c>
      <c r="I35" s="584"/>
      <c r="J35" s="584"/>
      <c r="K35" s="584"/>
      <c r="L35" s="584"/>
      <c r="M35" s="645"/>
      <c r="N35" s="556" t="s">
        <v>162</v>
      </c>
      <c r="O35" s="556"/>
      <c r="P35" s="557"/>
      <c r="Q35" s="74">
        <v>0</v>
      </c>
      <c r="S35" s="567"/>
      <c r="T35" s="567"/>
    </row>
    <row r="36" spans="1:20" ht="13.5" thickBot="1" x14ac:dyDescent="0.25">
      <c r="A36" s="585"/>
      <c r="B36" s="586"/>
      <c r="C36" s="586"/>
      <c r="D36" s="586"/>
      <c r="E36" s="586"/>
      <c r="F36" s="586"/>
      <c r="G36" s="586"/>
      <c r="H36" s="648"/>
      <c r="I36" s="716"/>
      <c r="J36" s="716"/>
      <c r="K36" s="716"/>
      <c r="L36" s="716"/>
      <c r="M36" s="649"/>
      <c r="N36" s="559"/>
      <c r="O36" s="559"/>
      <c r="P36" s="560"/>
      <c r="Q36" s="74">
        <v>0</v>
      </c>
      <c r="S36" s="85"/>
      <c r="T36" s="85"/>
    </row>
    <row r="37" spans="1:20" ht="15.75" customHeight="1" x14ac:dyDescent="0.2">
      <c r="A37" s="587" t="s">
        <v>161</v>
      </c>
      <c r="B37" s="677" t="s">
        <v>226</v>
      </c>
      <c r="C37" s="678"/>
      <c r="D37" s="678"/>
      <c r="E37" s="678"/>
      <c r="F37" s="678"/>
      <c r="G37" s="678"/>
      <c r="H37" s="555" t="s">
        <v>285</v>
      </c>
      <c r="I37" s="557"/>
      <c r="J37" s="555" t="s">
        <v>284</v>
      </c>
      <c r="K37" s="557"/>
      <c r="L37" s="555" t="s">
        <v>283</v>
      </c>
      <c r="M37" s="557"/>
      <c r="N37" s="559"/>
      <c r="O37" s="559"/>
      <c r="P37" s="560"/>
      <c r="Q37" s="74">
        <v>0</v>
      </c>
      <c r="S37" s="86"/>
      <c r="T37" s="86"/>
    </row>
    <row r="38" spans="1:20" ht="12.75" customHeight="1" thickBot="1" x14ac:dyDescent="0.25">
      <c r="A38" s="588"/>
      <c r="B38" s="679"/>
      <c r="C38" s="680"/>
      <c r="D38" s="680"/>
      <c r="E38" s="680"/>
      <c r="F38" s="680"/>
      <c r="G38" s="680"/>
      <c r="H38" s="561"/>
      <c r="I38" s="563"/>
      <c r="J38" s="561"/>
      <c r="K38" s="563"/>
      <c r="L38" s="558"/>
      <c r="M38" s="560"/>
      <c r="N38" s="559"/>
      <c r="O38" s="559"/>
      <c r="P38" s="560"/>
      <c r="Q38" s="74">
        <v>0</v>
      </c>
    </row>
    <row r="39" spans="1:20" ht="25.5" customHeight="1" x14ac:dyDescent="0.2">
      <c r="A39" s="185">
        <v>1</v>
      </c>
      <c r="B39" s="674" t="s">
        <v>306</v>
      </c>
      <c r="C39" s="675"/>
      <c r="D39" s="675"/>
      <c r="E39" s="675"/>
      <c r="F39" s="675"/>
      <c r="G39" s="676"/>
      <c r="H39" s="661"/>
      <c r="I39" s="870"/>
      <c r="J39" s="571"/>
      <c r="K39" s="870"/>
      <c r="L39" s="571"/>
      <c r="M39" s="572"/>
      <c r="N39" s="873"/>
      <c r="O39" s="873"/>
      <c r="P39" s="873"/>
      <c r="Q39" s="74">
        <v>0</v>
      </c>
      <c r="R39" s="89">
        <f>IF(B39="","0",Q39-1)</f>
        <v>-1</v>
      </c>
    </row>
    <row r="40" spans="1:20" ht="25.5" customHeight="1" x14ac:dyDescent="0.2">
      <c r="A40" s="186">
        <v>2</v>
      </c>
      <c r="B40" s="552" t="s">
        <v>307</v>
      </c>
      <c r="C40" s="553"/>
      <c r="D40" s="553"/>
      <c r="E40" s="553"/>
      <c r="F40" s="553"/>
      <c r="G40" s="554"/>
      <c r="H40" s="661"/>
      <c r="I40" s="870"/>
      <c r="J40" s="571"/>
      <c r="K40" s="870"/>
      <c r="L40" s="571"/>
      <c r="M40" s="572"/>
      <c r="N40" s="873"/>
      <c r="O40" s="873"/>
      <c r="P40" s="873"/>
      <c r="Q40" s="74">
        <v>0</v>
      </c>
      <c r="R40" s="89">
        <f t="shared" ref="R40:R48" si="1">IF(B40="","0",Q40-1)</f>
        <v>-1</v>
      </c>
    </row>
    <row r="41" spans="1:20" ht="25.5" customHeight="1" x14ac:dyDescent="0.2">
      <c r="A41" s="187">
        <v>3</v>
      </c>
      <c r="B41" s="552" t="s">
        <v>308</v>
      </c>
      <c r="C41" s="553"/>
      <c r="D41" s="553"/>
      <c r="E41" s="553"/>
      <c r="F41" s="553"/>
      <c r="G41" s="554"/>
      <c r="H41" s="661"/>
      <c r="I41" s="870"/>
      <c r="J41" s="571"/>
      <c r="K41" s="870"/>
      <c r="L41" s="571"/>
      <c r="M41" s="572"/>
      <c r="N41" s="873"/>
      <c r="O41" s="873"/>
      <c r="P41" s="873"/>
      <c r="Q41" s="74">
        <v>0</v>
      </c>
      <c r="R41" s="89" t="s">
        <v>339</v>
      </c>
    </row>
    <row r="42" spans="1:20" ht="25.5" customHeight="1" x14ac:dyDescent="0.2">
      <c r="A42" s="186">
        <v>4</v>
      </c>
      <c r="B42" s="552" t="s">
        <v>309</v>
      </c>
      <c r="C42" s="553"/>
      <c r="D42" s="553"/>
      <c r="E42" s="553"/>
      <c r="F42" s="553"/>
      <c r="G42" s="554"/>
      <c r="H42" s="661"/>
      <c r="I42" s="870"/>
      <c r="J42" s="571"/>
      <c r="K42" s="870"/>
      <c r="L42" s="571"/>
      <c r="M42" s="572"/>
      <c r="N42" s="873"/>
      <c r="O42" s="873"/>
      <c r="P42" s="873"/>
      <c r="Q42" s="74">
        <v>0</v>
      </c>
      <c r="R42" s="89">
        <f t="shared" si="1"/>
        <v>-1</v>
      </c>
    </row>
    <row r="43" spans="1:20" ht="25.5" customHeight="1" x14ac:dyDescent="0.2">
      <c r="A43" s="187">
        <v>5</v>
      </c>
      <c r="B43" s="552"/>
      <c r="C43" s="553"/>
      <c r="D43" s="553"/>
      <c r="E43" s="553"/>
      <c r="F43" s="553"/>
      <c r="G43" s="554"/>
      <c r="H43" s="661"/>
      <c r="I43" s="870"/>
      <c r="J43" s="571"/>
      <c r="K43" s="870"/>
      <c r="L43" s="571"/>
      <c r="M43" s="572"/>
      <c r="N43" s="873"/>
      <c r="O43" s="873"/>
      <c r="P43" s="873"/>
      <c r="Q43" s="74">
        <v>0</v>
      </c>
      <c r="R43" s="89" t="str">
        <f t="shared" si="1"/>
        <v>0</v>
      </c>
    </row>
    <row r="44" spans="1:20" ht="25.5" customHeight="1" x14ac:dyDescent="0.2">
      <c r="A44" s="186">
        <v>6</v>
      </c>
      <c r="B44" s="552"/>
      <c r="C44" s="553"/>
      <c r="D44" s="553"/>
      <c r="E44" s="553"/>
      <c r="F44" s="553"/>
      <c r="G44" s="554"/>
      <c r="H44" s="661"/>
      <c r="I44" s="870"/>
      <c r="J44" s="571"/>
      <c r="K44" s="870"/>
      <c r="L44" s="571"/>
      <c r="M44" s="572"/>
      <c r="N44" s="873"/>
      <c r="O44" s="873"/>
      <c r="P44" s="873"/>
      <c r="Q44" s="74">
        <v>0</v>
      </c>
      <c r="R44" s="89" t="str">
        <f t="shared" si="1"/>
        <v>0</v>
      </c>
    </row>
    <row r="45" spans="1:20" ht="25.5" customHeight="1" x14ac:dyDescent="0.2">
      <c r="A45" s="187">
        <v>7</v>
      </c>
      <c r="B45" s="552"/>
      <c r="C45" s="553"/>
      <c r="D45" s="553"/>
      <c r="E45" s="553"/>
      <c r="F45" s="553"/>
      <c r="G45" s="554"/>
      <c r="H45" s="661"/>
      <c r="I45" s="870"/>
      <c r="J45" s="571"/>
      <c r="K45" s="870"/>
      <c r="L45" s="571"/>
      <c r="M45" s="572"/>
      <c r="N45" s="873"/>
      <c r="O45" s="873"/>
      <c r="P45" s="873"/>
      <c r="Q45" s="74">
        <v>0</v>
      </c>
      <c r="R45" s="89" t="str">
        <f t="shared" si="1"/>
        <v>0</v>
      </c>
    </row>
    <row r="46" spans="1:20" ht="25.5" customHeight="1" x14ac:dyDescent="0.2">
      <c r="A46" s="186">
        <v>8</v>
      </c>
      <c r="B46" s="552"/>
      <c r="C46" s="553"/>
      <c r="D46" s="553"/>
      <c r="E46" s="553"/>
      <c r="F46" s="553"/>
      <c r="G46" s="554"/>
      <c r="H46" s="661"/>
      <c r="I46" s="870"/>
      <c r="J46" s="571"/>
      <c r="K46" s="870"/>
      <c r="L46" s="571"/>
      <c r="M46" s="572"/>
      <c r="N46" s="873"/>
      <c r="O46" s="873"/>
      <c r="P46" s="873"/>
      <c r="Q46" s="74">
        <v>0</v>
      </c>
      <c r="R46" s="89" t="str">
        <f t="shared" si="1"/>
        <v>0</v>
      </c>
    </row>
    <row r="47" spans="1:20" ht="25.5" customHeight="1" x14ac:dyDescent="0.2">
      <c r="A47" s="187">
        <v>9</v>
      </c>
      <c r="B47" s="552"/>
      <c r="C47" s="553"/>
      <c r="D47" s="553"/>
      <c r="E47" s="553"/>
      <c r="F47" s="553"/>
      <c r="G47" s="554"/>
      <c r="H47" s="661"/>
      <c r="I47" s="870"/>
      <c r="J47" s="571"/>
      <c r="K47" s="870"/>
      <c r="L47" s="571"/>
      <c r="M47" s="572"/>
      <c r="N47" s="873"/>
      <c r="O47" s="873"/>
      <c r="P47" s="873"/>
      <c r="Q47" s="74">
        <v>0</v>
      </c>
      <c r="R47" s="89" t="str">
        <f t="shared" si="1"/>
        <v>0</v>
      </c>
    </row>
    <row r="48" spans="1:20" ht="25.5" customHeight="1" thickBot="1" x14ac:dyDescent="0.25">
      <c r="A48" s="188">
        <v>10</v>
      </c>
      <c r="B48" s="709"/>
      <c r="C48" s="710"/>
      <c r="D48" s="710"/>
      <c r="E48" s="710"/>
      <c r="F48" s="710"/>
      <c r="G48" s="711"/>
      <c r="H48" s="874"/>
      <c r="I48" s="872"/>
      <c r="J48" s="574"/>
      <c r="K48" s="872"/>
      <c r="L48" s="574"/>
      <c r="M48" s="575"/>
      <c r="N48" s="873"/>
      <c r="O48" s="873"/>
      <c r="P48" s="873"/>
      <c r="Q48" s="113">
        <v>0</v>
      </c>
      <c r="R48" s="89" t="str">
        <f t="shared" si="1"/>
        <v>0</v>
      </c>
    </row>
    <row r="49" spans="1:24" ht="16.5" hidden="1" customHeight="1" thickBot="1" x14ac:dyDescent="0.25">
      <c r="A49" s="626"/>
      <c r="B49" s="627"/>
      <c r="C49" s="627"/>
      <c r="D49" s="627"/>
      <c r="E49" s="627"/>
      <c r="F49" s="627"/>
      <c r="G49" s="628"/>
      <c r="H49" s="629"/>
      <c r="I49" s="625"/>
      <c r="J49" s="625"/>
      <c r="K49" s="625"/>
      <c r="L49" s="625"/>
      <c r="M49" s="625"/>
      <c r="N49" s="625"/>
      <c r="O49" s="625"/>
      <c r="P49" s="630"/>
      <c r="Q49" s="74">
        <v>0</v>
      </c>
      <c r="R49" s="631">
        <f>IFERROR((SUM(R39:R48))/((COUNTA(R39:R48))-(COUNTIFS(R39:R48,0))),0)</f>
        <v>-0.75</v>
      </c>
      <c r="S49" s="565"/>
      <c r="T49" s="565"/>
      <c r="U49" s="565"/>
      <c r="V49" s="566"/>
      <c r="W49" s="91">
        <f>(R49)/4</f>
        <v>-0.1875</v>
      </c>
    </row>
    <row r="50" spans="1:24" ht="8.25" customHeight="1" thickBot="1" x14ac:dyDescent="0.25">
      <c r="A50" s="101"/>
      <c r="B50" s="102"/>
      <c r="C50" s="102"/>
      <c r="D50" s="102"/>
      <c r="E50" s="102"/>
      <c r="F50" s="102"/>
      <c r="G50" s="102"/>
      <c r="H50" s="101"/>
      <c r="I50" s="101"/>
      <c r="J50" s="101"/>
      <c r="K50" s="101"/>
      <c r="L50" s="101"/>
      <c r="M50" s="101"/>
      <c r="N50" s="101"/>
      <c r="O50" s="101"/>
      <c r="P50" s="101"/>
      <c r="Q50" s="74">
        <v>0</v>
      </c>
    </row>
    <row r="51" spans="1:24" ht="12.75" customHeight="1" thickBot="1" x14ac:dyDescent="0.25">
      <c r="A51" s="664" t="s">
        <v>328</v>
      </c>
      <c r="B51" s="665"/>
      <c r="C51" s="665"/>
      <c r="D51" s="665"/>
      <c r="E51" s="665"/>
      <c r="F51" s="665"/>
      <c r="G51" s="666"/>
      <c r="H51" s="100"/>
      <c r="I51" s="100"/>
      <c r="J51" s="97"/>
      <c r="K51" s="97"/>
      <c r="L51" s="97"/>
      <c r="M51" s="97"/>
      <c r="N51" s="97"/>
      <c r="O51" s="97"/>
      <c r="P51" s="97"/>
      <c r="Q51" s="74">
        <v>0</v>
      </c>
    </row>
    <row r="52" spans="1:24" ht="12.75" hidden="1" customHeight="1" x14ac:dyDescent="0.2">
      <c r="A52" s="172" t="s">
        <v>295</v>
      </c>
      <c r="B52" s="667" t="s">
        <v>286</v>
      </c>
      <c r="C52" s="667"/>
      <c r="D52" s="667"/>
      <c r="E52" s="667"/>
      <c r="F52" s="667"/>
      <c r="G52" s="668"/>
      <c r="H52" s="100"/>
      <c r="I52" s="100"/>
      <c r="J52" s="97"/>
      <c r="K52" s="97"/>
      <c r="L52" s="97"/>
      <c r="M52" s="97"/>
      <c r="N52" s="97"/>
      <c r="O52" s="97"/>
      <c r="P52" s="97"/>
      <c r="Q52" s="74">
        <v>0</v>
      </c>
    </row>
    <row r="53" spans="1:24" ht="12.75" customHeight="1" x14ac:dyDescent="0.2">
      <c r="A53" s="173" t="s">
        <v>291</v>
      </c>
      <c r="B53" s="578" t="s">
        <v>287</v>
      </c>
      <c r="C53" s="578"/>
      <c r="D53" s="578"/>
      <c r="E53" s="578"/>
      <c r="F53" s="578"/>
      <c r="G53" s="579"/>
      <c r="H53" s="100"/>
      <c r="I53" s="100"/>
      <c r="J53" s="97"/>
      <c r="K53" s="97"/>
      <c r="L53" s="97"/>
      <c r="M53" s="97"/>
      <c r="N53" s="97"/>
      <c r="O53" s="97"/>
      <c r="P53" s="97"/>
      <c r="Q53" s="74">
        <v>0</v>
      </c>
      <c r="V53" s="90" t="s">
        <v>331</v>
      </c>
    </row>
    <row r="54" spans="1:24" ht="12.75" customHeight="1" x14ac:dyDescent="0.2">
      <c r="A54" s="173" t="s">
        <v>292</v>
      </c>
      <c r="B54" s="578" t="s">
        <v>288</v>
      </c>
      <c r="C54" s="578"/>
      <c r="D54" s="578"/>
      <c r="E54" s="578"/>
      <c r="F54" s="578"/>
      <c r="G54" s="579"/>
      <c r="H54" s="100"/>
      <c r="I54" s="100"/>
      <c r="J54" s="97"/>
      <c r="K54" s="97"/>
      <c r="L54" s="97"/>
      <c r="M54" s="97"/>
      <c r="N54" s="97"/>
      <c r="O54" s="97"/>
      <c r="P54" s="97"/>
      <c r="V54" s="90" t="s">
        <v>332</v>
      </c>
    </row>
    <row r="55" spans="1:24" hidden="1" x14ac:dyDescent="0.2">
      <c r="A55" s="173" t="s">
        <v>293</v>
      </c>
      <c r="B55" s="578" t="s">
        <v>289</v>
      </c>
      <c r="C55" s="578"/>
      <c r="D55" s="578"/>
      <c r="E55" s="578"/>
      <c r="F55" s="578"/>
      <c r="G55" s="579"/>
      <c r="H55" s="100"/>
      <c r="I55" s="100"/>
      <c r="J55" s="97"/>
      <c r="K55" s="97"/>
      <c r="L55" s="97"/>
      <c r="M55" s="97"/>
      <c r="N55" s="97"/>
      <c r="O55" s="97"/>
      <c r="P55" s="97"/>
      <c r="V55" s="92" t="s">
        <v>333</v>
      </c>
    </row>
    <row r="56" spans="1:24" ht="13.5" thickBot="1" x14ac:dyDescent="0.25">
      <c r="A56" s="174" t="s">
        <v>294</v>
      </c>
      <c r="B56" s="546" t="s">
        <v>290</v>
      </c>
      <c r="C56" s="546"/>
      <c r="D56" s="546"/>
      <c r="E56" s="546"/>
      <c r="F56" s="546"/>
      <c r="G56" s="547"/>
      <c r="H56" s="100"/>
      <c r="I56" s="100"/>
      <c r="J56" s="97"/>
      <c r="K56" s="97"/>
      <c r="L56" s="97"/>
      <c r="M56" s="97"/>
      <c r="N56" s="97"/>
      <c r="O56" s="97"/>
      <c r="P56" s="97"/>
      <c r="V56" s="94" t="s">
        <v>334</v>
      </c>
    </row>
    <row r="57" spans="1:24" ht="6.75" customHeight="1" thickBot="1" x14ac:dyDescent="0.25">
      <c r="A57" s="88"/>
      <c r="B57" s="88"/>
      <c r="C57" s="88"/>
      <c r="D57" s="88"/>
      <c r="E57" s="88"/>
      <c r="F57" s="88"/>
      <c r="G57" s="88"/>
      <c r="H57" s="88"/>
      <c r="I57" s="88"/>
      <c r="J57" s="88"/>
      <c r="K57" s="88"/>
      <c r="L57" s="88"/>
      <c r="M57" s="88"/>
      <c r="N57" s="88"/>
      <c r="O57" s="88"/>
      <c r="P57" s="88"/>
      <c r="V57" s="88" t="s">
        <v>337</v>
      </c>
    </row>
    <row r="58" spans="1:24" s="88" customFormat="1" ht="12.75" customHeight="1" x14ac:dyDescent="0.2">
      <c r="A58" s="604" t="s">
        <v>8</v>
      </c>
      <c r="B58" s="605"/>
      <c r="C58" s="605"/>
      <c r="D58" s="605"/>
      <c r="E58" s="605"/>
      <c r="F58" s="605"/>
      <c r="G58" s="606"/>
      <c r="H58" s="583" t="s">
        <v>234</v>
      </c>
      <c r="I58" s="584"/>
      <c r="J58" s="584"/>
      <c r="K58" s="584"/>
      <c r="L58" s="584"/>
      <c r="M58" s="584"/>
      <c r="N58" s="555" t="s">
        <v>162</v>
      </c>
      <c r="O58" s="556"/>
      <c r="P58" s="557"/>
      <c r="Q58" s="87"/>
      <c r="S58" s="92" t="s">
        <v>13</v>
      </c>
      <c r="T58" s="93" t="s">
        <v>159</v>
      </c>
      <c r="U58" s="49"/>
      <c r="V58" s="95" t="s">
        <v>335</v>
      </c>
    </row>
    <row r="59" spans="1:24" s="88" customFormat="1" x14ac:dyDescent="0.2">
      <c r="A59" s="607"/>
      <c r="B59" s="608"/>
      <c r="C59" s="608"/>
      <c r="D59" s="608"/>
      <c r="E59" s="608"/>
      <c r="F59" s="608"/>
      <c r="G59" s="609"/>
      <c r="H59" s="646"/>
      <c r="I59" s="894"/>
      <c r="J59" s="894"/>
      <c r="K59" s="894"/>
      <c r="L59" s="894"/>
      <c r="M59" s="894"/>
      <c r="N59" s="558"/>
      <c r="O59" s="559"/>
      <c r="P59" s="560"/>
      <c r="Q59" s="87"/>
      <c r="S59" s="90" t="s">
        <v>331</v>
      </c>
      <c r="T59" s="92" t="s">
        <v>156</v>
      </c>
      <c r="U59" s="49"/>
      <c r="V59" s="88" t="s">
        <v>336</v>
      </c>
    </row>
    <row r="60" spans="1:24" s="88" customFormat="1" x14ac:dyDescent="0.2">
      <c r="A60" s="607" t="s">
        <v>161</v>
      </c>
      <c r="B60" s="608" t="s">
        <v>11</v>
      </c>
      <c r="C60" s="608"/>
      <c r="D60" s="608" t="s">
        <v>10</v>
      </c>
      <c r="E60" s="608" t="s">
        <v>343</v>
      </c>
      <c r="F60" s="608" t="s">
        <v>2</v>
      </c>
      <c r="G60" s="609"/>
      <c r="H60" s="895" t="s">
        <v>294</v>
      </c>
      <c r="I60" s="896"/>
      <c r="J60" s="898" t="s">
        <v>292</v>
      </c>
      <c r="K60" s="896"/>
      <c r="L60" s="550" t="s">
        <v>291</v>
      </c>
      <c r="M60" s="550"/>
      <c r="N60" s="559"/>
      <c r="O60" s="559"/>
      <c r="P60" s="560"/>
      <c r="Q60" s="87">
        <v>0</v>
      </c>
      <c r="S60" s="90" t="s">
        <v>332</v>
      </c>
      <c r="T60" s="92" t="s">
        <v>158</v>
      </c>
      <c r="U60" s="49"/>
      <c r="V60" s="49"/>
    </row>
    <row r="61" spans="1:24" s="88" customFormat="1" ht="12.75" customHeight="1" thickBot="1" x14ac:dyDescent="0.25">
      <c r="A61" s="662"/>
      <c r="B61" s="663"/>
      <c r="C61" s="663"/>
      <c r="D61" s="663"/>
      <c r="E61" s="663"/>
      <c r="F61" s="663"/>
      <c r="G61" s="701"/>
      <c r="H61" s="561"/>
      <c r="I61" s="897"/>
      <c r="J61" s="899"/>
      <c r="K61" s="897"/>
      <c r="L61" s="550"/>
      <c r="M61" s="550"/>
      <c r="N61" s="562"/>
      <c r="O61" s="562"/>
      <c r="P61" s="563"/>
      <c r="Q61" s="87">
        <v>0</v>
      </c>
      <c r="S61" s="92" t="s">
        <v>333</v>
      </c>
      <c r="T61" s="90" t="s">
        <v>157</v>
      </c>
      <c r="U61" s="49"/>
      <c r="V61" s="49"/>
      <c r="W61" s="49"/>
      <c r="X61" s="49"/>
    </row>
    <row r="62" spans="1:24" s="88" customFormat="1" ht="38.25" customHeight="1" thickBot="1" x14ac:dyDescent="0.25">
      <c r="A62" s="181">
        <v>1</v>
      </c>
      <c r="B62" s="699" t="str">
        <f>VLOOKUP(D62,'Ref.Diccionario de Competencias'!$H$159:$L$260,2)</f>
        <v>Desarrollo estratégico del Talento Humano</v>
      </c>
      <c r="C62" s="700"/>
      <c r="D62" s="190">
        <v>1</v>
      </c>
      <c r="E62" s="190" t="str">
        <f>VLOOKUP(D62,'Ref.Diccionario de Competencias'!$D$5:$F$106,2)</f>
        <v>Alto</v>
      </c>
      <c r="F62" s="191" t="str">
        <f>VLOOKUP(D62,'Ref.Diccionario de Competencias'!$D$5:$F$106,3)</f>
        <v>Realiza una proyección de posibles necesidades de recursos humanos considerando distintos escenarios a largo plazo. Tiene un papel activo en la definición de las políticas en función del análisis estratégico.</v>
      </c>
      <c r="G62" s="192"/>
      <c r="H62" s="890"/>
      <c r="I62" s="891"/>
      <c r="J62" s="890"/>
      <c r="K62" s="891"/>
      <c r="L62" s="571"/>
      <c r="M62" s="573"/>
      <c r="N62" s="902"/>
      <c r="O62" s="903"/>
      <c r="P62" s="904"/>
      <c r="Q62" s="87">
        <v>1</v>
      </c>
      <c r="R62" s="89">
        <f>IF(B62="","0",Q62-1)</f>
        <v>0</v>
      </c>
      <c r="S62" s="94" t="s">
        <v>334</v>
      </c>
      <c r="T62" s="92"/>
      <c r="U62" s="49"/>
      <c r="V62" s="49"/>
      <c r="W62" s="49"/>
      <c r="X62" s="49"/>
    </row>
    <row r="63" spans="1:24" s="88" customFormat="1" ht="38.25" customHeight="1" thickBot="1" x14ac:dyDescent="0.25">
      <c r="A63" s="176">
        <v>2</v>
      </c>
      <c r="B63" s="699" t="str">
        <f>VLOOKUP(D63,'Ref.Diccionario de Competencias'!$H$159:$L$260,2)</f>
        <v>Desarrollo estratégico del Talento Humano</v>
      </c>
      <c r="C63" s="700"/>
      <c r="D63" s="190">
        <v>2</v>
      </c>
      <c r="E63" s="190" t="str">
        <f>VLOOKUP(D63,'Ref.Diccionario de Competencias'!$D$5:$F$106,2)</f>
        <v>Medio</v>
      </c>
      <c r="F63" s="886" t="str">
        <f>VLOOKUP(D63,'Ref.Diccionario de Competencias'!$D$5:$F$106,3)</f>
        <v>Utiliza herramientas existentes o nuevas en la organización para el desarrollo de los colaboradores en función de las estrategias de la organización. Promueve acciones de desarrollo.</v>
      </c>
      <c r="G63" s="887"/>
      <c r="H63" s="890"/>
      <c r="I63" s="891"/>
      <c r="J63" s="890"/>
      <c r="K63" s="891"/>
      <c r="L63" s="571"/>
      <c r="M63" s="573"/>
      <c r="N63" s="905"/>
      <c r="O63" s="695"/>
      <c r="P63" s="696"/>
      <c r="Q63" s="184">
        <v>0</v>
      </c>
      <c r="R63" s="89">
        <f>IF(B63="","0",Q63-1)</f>
        <v>-1</v>
      </c>
      <c r="S63" s="88" t="s">
        <v>337</v>
      </c>
    </row>
    <row r="64" spans="1:24" s="88" customFormat="1" ht="38.25" customHeight="1" thickBot="1" x14ac:dyDescent="0.25">
      <c r="A64" s="177">
        <v>3</v>
      </c>
      <c r="B64" s="699" t="str">
        <f>VLOOKUP(D64,'Ref.Diccionario de Competencias'!$H$159:$L$260,2)</f>
        <v>Desarrollo estratégico del Talento Humano</v>
      </c>
      <c r="C64" s="700"/>
      <c r="D64" s="190">
        <v>3</v>
      </c>
      <c r="E64" s="190" t="str">
        <f>VLOOKUP(D64,'Ref.Diccionario de Competencias'!$D$5:$F$106,2)</f>
        <v>Bajo</v>
      </c>
      <c r="F64" s="888" t="str">
        <f>VLOOKUP(D64,'Ref.Diccionario de Competencias'!$D$5:$F$106,3)</f>
        <v>Aplica las herramientas de desarrollo disponibles. Define acciones para el desarrollo de las competencias críticas. Esporádicamente hace un seguimiento de las mismas.</v>
      </c>
      <c r="G64" s="889"/>
      <c r="H64" s="890"/>
      <c r="I64" s="891"/>
      <c r="J64" s="890"/>
      <c r="K64" s="891"/>
      <c r="L64" s="571"/>
      <c r="M64" s="573"/>
      <c r="N64" s="906"/>
      <c r="O64" s="692"/>
      <c r="P64" s="693"/>
      <c r="Q64" s="184">
        <v>0</v>
      </c>
      <c r="R64" s="89">
        <f>IF(B64="","0",Q64-1)</f>
        <v>-1</v>
      </c>
      <c r="S64" s="95" t="s">
        <v>335</v>
      </c>
      <c r="T64" s="95"/>
    </row>
    <row r="65" spans="1:23" ht="16.5" customHeight="1" thickBot="1" x14ac:dyDescent="0.25">
      <c r="A65" s="632"/>
      <c r="B65" s="633"/>
      <c r="C65" s="633"/>
      <c r="D65" s="633"/>
      <c r="E65" s="633"/>
      <c r="F65" s="633"/>
      <c r="G65" s="633"/>
      <c r="H65" s="625"/>
      <c r="I65" s="625"/>
      <c r="J65" s="625"/>
      <c r="K65" s="625"/>
      <c r="L65" s="625"/>
      <c r="M65" s="625"/>
      <c r="N65" s="625"/>
      <c r="O65" s="625"/>
      <c r="P65" s="625"/>
      <c r="R65" s="631">
        <f>IFERROR((SUM(R62:R64))/((COUNTA(R62:R64))-(COUNTIFS(R62:R64,-1))),0)</f>
        <v>-2</v>
      </c>
      <c r="S65" s="565"/>
      <c r="T65" s="565"/>
      <c r="U65" s="565"/>
      <c r="V65" s="566"/>
      <c r="W65" s="91">
        <f>(R65)/2</f>
        <v>-1</v>
      </c>
    </row>
    <row r="66" spans="1:23" s="88" customFormat="1" ht="13.5" customHeight="1" thickBot="1" x14ac:dyDescent="0.25">
      <c r="A66" s="592"/>
      <c r="B66" s="592"/>
      <c r="C66" s="592"/>
      <c r="D66" s="592"/>
      <c r="E66" s="592"/>
      <c r="F66" s="592"/>
      <c r="G66" s="592"/>
      <c r="H66" s="592"/>
      <c r="I66" s="592"/>
      <c r="J66" s="592"/>
      <c r="K66" s="592"/>
      <c r="L66" s="592"/>
      <c r="M66" s="592"/>
      <c r="N66" s="592"/>
      <c r="O66" s="592"/>
      <c r="P66" s="592"/>
      <c r="Q66" s="87"/>
      <c r="S66" s="88" t="s">
        <v>336</v>
      </c>
    </row>
    <row r="67" spans="1:23" ht="12.75" customHeight="1" thickBot="1" x14ac:dyDescent="0.25">
      <c r="A67" s="664" t="s">
        <v>327</v>
      </c>
      <c r="B67" s="665"/>
      <c r="C67" s="665"/>
      <c r="D67" s="665"/>
      <c r="E67" s="665"/>
      <c r="F67" s="665"/>
      <c r="G67" s="666"/>
      <c r="H67" s="100"/>
      <c r="I67" s="100"/>
      <c r="J67" s="97"/>
      <c r="K67" s="97"/>
      <c r="L67" s="97"/>
      <c r="M67" s="97"/>
      <c r="N67" s="97"/>
      <c r="O67" s="97"/>
      <c r="P67" s="97"/>
    </row>
    <row r="68" spans="1:23" ht="12.75" customHeight="1" x14ac:dyDescent="0.2">
      <c r="A68" s="172" t="s">
        <v>281</v>
      </c>
      <c r="B68" s="667" t="s">
        <v>296</v>
      </c>
      <c r="C68" s="667"/>
      <c r="D68" s="667"/>
      <c r="E68" s="667"/>
      <c r="F68" s="667"/>
      <c r="G68" s="668"/>
      <c r="H68" s="100"/>
      <c r="I68" s="100"/>
      <c r="J68" s="97"/>
      <c r="K68" s="97"/>
      <c r="L68" s="97"/>
      <c r="M68" s="97"/>
      <c r="N68" s="97"/>
      <c r="O68" s="97"/>
      <c r="P68" s="97"/>
    </row>
    <row r="69" spans="1:23" ht="12.75" customHeight="1" x14ac:dyDescent="0.2">
      <c r="A69" s="173" t="s">
        <v>321</v>
      </c>
      <c r="B69" s="578" t="s">
        <v>317</v>
      </c>
      <c r="C69" s="578"/>
      <c r="D69" s="578"/>
      <c r="E69" s="578"/>
      <c r="F69" s="578"/>
      <c r="G69" s="579"/>
      <c r="H69" s="100"/>
      <c r="I69" s="100"/>
      <c r="J69" s="97"/>
      <c r="K69" s="97"/>
      <c r="L69" s="97"/>
      <c r="M69" s="97"/>
      <c r="N69" s="97"/>
      <c r="O69" s="97"/>
      <c r="P69" s="97"/>
      <c r="Q69" s="74">
        <v>0</v>
      </c>
    </row>
    <row r="70" spans="1:23" ht="12.75" hidden="1" customHeight="1" x14ac:dyDescent="0.2">
      <c r="A70" s="173" t="s">
        <v>322</v>
      </c>
      <c r="B70" s="578" t="s">
        <v>318</v>
      </c>
      <c r="C70" s="578"/>
      <c r="D70" s="578"/>
      <c r="E70" s="578"/>
      <c r="F70" s="578"/>
      <c r="G70" s="579"/>
      <c r="H70" s="100"/>
      <c r="I70" s="100"/>
      <c r="J70" s="97"/>
      <c r="K70" s="97"/>
      <c r="L70" s="97"/>
      <c r="M70" s="97"/>
      <c r="N70" s="97"/>
      <c r="O70" s="97"/>
      <c r="P70" s="97"/>
      <c r="Q70" s="74">
        <v>0</v>
      </c>
    </row>
    <row r="71" spans="1:23" hidden="1" x14ac:dyDescent="0.2">
      <c r="A71" s="173" t="s">
        <v>323</v>
      </c>
      <c r="B71" s="578" t="s">
        <v>319</v>
      </c>
      <c r="C71" s="578"/>
      <c r="D71" s="578"/>
      <c r="E71" s="578"/>
      <c r="F71" s="578"/>
      <c r="G71" s="579"/>
      <c r="H71" s="100"/>
      <c r="I71" s="100"/>
      <c r="J71" s="97"/>
      <c r="K71" s="97"/>
      <c r="L71" s="97"/>
      <c r="M71" s="97"/>
      <c r="N71" s="97"/>
      <c r="O71" s="97"/>
      <c r="P71" s="97"/>
      <c r="Q71" s="74">
        <v>0</v>
      </c>
    </row>
    <row r="72" spans="1:23" ht="13.5" thickBot="1" x14ac:dyDescent="0.25">
      <c r="A72" s="174" t="s">
        <v>324</v>
      </c>
      <c r="B72" s="546" t="s">
        <v>320</v>
      </c>
      <c r="C72" s="546"/>
      <c r="D72" s="546"/>
      <c r="E72" s="546"/>
      <c r="F72" s="546"/>
      <c r="G72" s="547"/>
      <c r="H72" s="100"/>
      <c r="I72" s="100"/>
      <c r="J72" s="97"/>
      <c r="K72" s="97"/>
      <c r="L72" s="97"/>
      <c r="M72" s="97"/>
      <c r="N72" s="97"/>
      <c r="O72" s="97"/>
      <c r="P72" s="97"/>
      <c r="Q72" s="74">
        <v>0</v>
      </c>
    </row>
    <row r="73" spans="1:23" ht="9" customHeight="1" thickBot="1" x14ac:dyDescent="0.25">
      <c r="A73" s="691"/>
      <c r="B73" s="691"/>
      <c r="C73" s="691"/>
      <c r="D73" s="691"/>
      <c r="E73" s="691"/>
      <c r="F73" s="691"/>
      <c r="G73" s="691"/>
      <c r="H73" s="591"/>
      <c r="I73" s="591"/>
      <c r="J73" s="591"/>
      <c r="K73" s="591"/>
      <c r="L73" s="591"/>
      <c r="M73" s="591"/>
      <c r="N73" s="591"/>
      <c r="O73" s="591"/>
      <c r="P73" s="591"/>
      <c r="Q73" s="74">
        <v>0</v>
      </c>
    </row>
    <row r="74" spans="1:23" s="88" customFormat="1" ht="17.25" customHeight="1" x14ac:dyDescent="0.2">
      <c r="A74" s="604" t="s">
        <v>9</v>
      </c>
      <c r="B74" s="605"/>
      <c r="C74" s="605"/>
      <c r="D74" s="605"/>
      <c r="E74" s="605"/>
      <c r="F74" s="605"/>
      <c r="G74" s="875"/>
      <c r="H74" s="608" t="s">
        <v>234</v>
      </c>
      <c r="I74" s="608"/>
      <c r="J74" s="608"/>
      <c r="K74" s="608"/>
      <c r="L74" s="608"/>
      <c r="M74" s="876"/>
      <c r="N74" s="550" t="s">
        <v>162</v>
      </c>
      <c r="O74" s="550"/>
      <c r="P74" s="550"/>
      <c r="Q74" s="74">
        <v>0</v>
      </c>
    </row>
    <row r="75" spans="1:23" s="88" customFormat="1" ht="10.5" customHeight="1" x14ac:dyDescent="0.2">
      <c r="A75" s="607"/>
      <c r="B75" s="608"/>
      <c r="C75" s="608"/>
      <c r="D75" s="608"/>
      <c r="E75" s="608"/>
      <c r="F75" s="608"/>
      <c r="G75" s="876"/>
      <c r="H75" s="608"/>
      <c r="I75" s="608"/>
      <c r="J75" s="608"/>
      <c r="K75" s="608"/>
      <c r="L75" s="608"/>
      <c r="M75" s="876"/>
      <c r="N75" s="550"/>
      <c r="O75" s="550"/>
      <c r="P75" s="550"/>
      <c r="Q75" s="74">
        <v>0</v>
      </c>
    </row>
    <row r="76" spans="1:23" s="88" customFormat="1" x14ac:dyDescent="0.2">
      <c r="A76" s="607" t="s">
        <v>161</v>
      </c>
      <c r="B76" s="608" t="s">
        <v>11</v>
      </c>
      <c r="C76" s="608"/>
      <c r="D76" s="712" t="s">
        <v>10</v>
      </c>
      <c r="E76" s="608" t="s">
        <v>343</v>
      </c>
      <c r="F76" s="608" t="s">
        <v>2</v>
      </c>
      <c r="G76" s="608"/>
      <c r="H76" s="900" t="s">
        <v>324</v>
      </c>
      <c r="I76" s="901"/>
      <c r="J76" s="900" t="s">
        <v>321</v>
      </c>
      <c r="K76" s="901"/>
      <c r="L76" s="900" t="s">
        <v>281</v>
      </c>
      <c r="M76" s="559"/>
      <c r="N76" s="550"/>
      <c r="O76" s="550"/>
      <c r="P76" s="550"/>
      <c r="Q76" s="74">
        <v>0</v>
      </c>
    </row>
    <row r="77" spans="1:23" s="88" customFormat="1" ht="13.5" thickBot="1" x14ac:dyDescent="0.25">
      <c r="A77" s="662"/>
      <c r="B77" s="663"/>
      <c r="C77" s="663"/>
      <c r="D77" s="715"/>
      <c r="E77" s="608"/>
      <c r="F77" s="608"/>
      <c r="G77" s="608"/>
      <c r="H77" s="899"/>
      <c r="I77" s="897"/>
      <c r="J77" s="899"/>
      <c r="K77" s="897"/>
      <c r="L77" s="899"/>
      <c r="M77" s="562"/>
      <c r="N77" s="551"/>
      <c r="O77" s="551"/>
      <c r="P77" s="551"/>
      <c r="Q77" s="74">
        <v>0</v>
      </c>
    </row>
    <row r="78" spans="1:23" s="88" customFormat="1" ht="75" customHeight="1" thickBot="1" x14ac:dyDescent="0.25">
      <c r="A78" s="181">
        <v>1</v>
      </c>
      <c r="B78" s="699" t="str">
        <f>VLOOKUP(D78,'Ref.Diccionario de Competencias'!$H$260:$L$287,2)</f>
        <v>Trabajo en Equipo</v>
      </c>
      <c r="C78" s="700"/>
      <c r="D78" s="190">
        <v>1</v>
      </c>
      <c r="E78" s="190" t="str">
        <f>VLOOKUP(D78,'Ref.Diccionario de Competencias'!$D$119:$F$145,2)</f>
        <v>Alto</v>
      </c>
      <c r="F78" s="193" t="str">
        <f>VLOOKUP(D78,'Ref.Diccionario de Competencias'!$D$119:$F$145,3)</f>
        <v>Crea un buen clima de trabajo y espíritu de cooperación. Resuelve los conflictos que se puedan producir dentro del equipo. Se considera que es un referente en el manejo de equipos de trabajo. Promueve el trabajo en equipo con otras áreas de la organización.</v>
      </c>
      <c r="G78" s="194"/>
      <c r="H78" s="890"/>
      <c r="I78" s="891"/>
      <c r="J78" s="890"/>
      <c r="K78" s="891"/>
      <c r="L78" s="890"/>
      <c r="M78" s="907"/>
      <c r="N78" s="880"/>
      <c r="O78" s="881"/>
      <c r="P78" s="882"/>
      <c r="Q78" s="112">
        <v>0</v>
      </c>
      <c r="R78" s="89">
        <f>IF(B78="","0",Q78-1)</f>
        <v>-1</v>
      </c>
    </row>
    <row r="79" spans="1:23" s="88" customFormat="1" ht="75" customHeight="1" thickBot="1" x14ac:dyDescent="0.25">
      <c r="A79" s="176">
        <v>2</v>
      </c>
      <c r="B79" s="699" t="str">
        <f>VLOOKUP(D79,'Ref.Diccionario de Competencias'!$H$260:$L$287,2)</f>
        <v>Trabajo en Equipo</v>
      </c>
      <c r="C79" s="700"/>
      <c r="D79" s="190">
        <v>2</v>
      </c>
      <c r="E79" s="190" t="str">
        <f>VLOOKUP(D79,'Ref.Diccionario de Competencias'!$D$119:$F$145,2)</f>
        <v>Medio</v>
      </c>
      <c r="F79" s="892" t="str">
        <f>VLOOKUP(D79,'Ref.Diccionario de Competencias'!$D$119:$F$145,3)</f>
        <v>Promueve la colaboración de los distintos integrantes del equipo. Valora sinceramente las ideas y experiencias de los demás; mantiene un actitud abierta para aprender de los demás.</v>
      </c>
      <c r="G79" s="893"/>
      <c r="H79" s="571"/>
      <c r="I79" s="870"/>
      <c r="J79" s="571"/>
      <c r="K79" s="870"/>
      <c r="L79" s="571"/>
      <c r="M79" s="573"/>
      <c r="N79" s="883"/>
      <c r="O79" s="884"/>
      <c r="P79" s="885"/>
      <c r="Q79" s="175">
        <v>0</v>
      </c>
      <c r="R79" s="89">
        <f>IF(B79="","0",Q79-1)</f>
        <v>-1</v>
      </c>
    </row>
    <row r="80" spans="1:23" s="88" customFormat="1" ht="75" customHeight="1" thickBot="1" x14ac:dyDescent="0.25">
      <c r="A80" s="177">
        <v>3</v>
      </c>
      <c r="B80" s="699" t="str">
        <f>VLOOKUP(D80,'Ref.Diccionario de Competencias'!$H$260:$L$287,2)</f>
        <v>Trabajo en Equipo</v>
      </c>
      <c r="C80" s="700"/>
      <c r="D80" s="190">
        <v>3</v>
      </c>
      <c r="E80" s="190" t="str">
        <f>VLOOKUP(D80,'Ref.Diccionario de Competencias'!$D$119:$F$145,2)</f>
        <v>Bajo</v>
      </c>
      <c r="F80" s="892" t="str">
        <f>VLOOKUP(D80,'Ref.Diccionario de Competencias'!$D$119:$F$145,3)</f>
        <v>Coopera, participa activamente en el equipo, apoya a las decisiones. Realiza la parte del trabajo que le corresponde. Como miembro de un equipo, mantiene informados a los demás. Comparte información.</v>
      </c>
      <c r="G80" s="893"/>
      <c r="H80" s="574"/>
      <c r="I80" s="872"/>
      <c r="J80" s="574"/>
      <c r="K80" s="872"/>
      <c r="L80" s="574"/>
      <c r="M80" s="576"/>
      <c r="N80" s="877"/>
      <c r="O80" s="878"/>
      <c r="P80" s="879"/>
      <c r="Q80" s="175">
        <v>0</v>
      </c>
      <c r="R80" s="89">
        <f>IF(B80="","0",Q80-1)</f>
        <v>-1</v>
      </c>
    </row>
    <row r="81" spans="1:23" ht="16.5" customHeight="1" thickBot="1" x14ac:dyDescent="0.25">
      <c r="A81" s="627"/>
      <c r="B81" s="627"/>
      <c r="C81" s="627"/>
      <c r="D81" s="627"/>
      <c r="E81" s="627"/>
      <c r="F81" s="627"/>
      <c r="G81" s="627"/>
      <c r="H81" s="625"/>
      <c r="I81" s="625"/>
      <c r="J81" s="625"/>
      <c r="K81" s="625"/>
      <c r="L81" s="625"/>
      <c r="M81" s="625"/>
      <c r="N81" s="625"/>
      <c r="O81" s="625"/>
      <c r="P81" s="625"/>
      <c r="R81" s="631">
        <f>IFERROR((SUM(R78:R80))/((COUNTA(R78:R80))-(COUNTIFS(R78:R80,0))),0)</f>
        <v>-1</v>
      </c>
      <c r="S81" s="565"/>
      <c r="T81" s="565"/>
      <c r="U81" s="565"/>
      <c r="V81" s="566"/>
      <c r="W81" s="91">
        <f>(R81)/4</f>
        <v>-0.25</v>
      </c>
    </row>
    <row r="82" spans="1:23" s="88" customFormat="1" ht="9" customHeight="1" thickBot="1" x14ac:dyDescent="0.25">
      <c r="A82" s="592"/>
      <c r="B82" s="592"/>
      <c r="C82" s="592"/>
      <c r="D82" s="592"/>
      <c r="E82" s="592"/>
      <c r="F82" s="592"/>
      <c r="G82" s="592"/>
      <c r="H82" s="592"/>
      <c r="I82" s="592"/>
      <c r="J82" s="592"/>
      <c r="K82" s="592"/>
      <c r="L82" s="592"/>
      <c r="M82" s="592"/>
      <c r="N82" s="592"/>
      <c r="O82" s="592"/>
      <c r="P82" s="592"/>
      <c r="Q82" s="87"/>
    </row>
    <row r="83" spans="1:23" ht="16.5" customHeight="1" thickBot="1" x14ac:dyDescent="0.25">
      <c r="A83" s="627"/>
      <c r="B83" s="627"/>
      <c r="C83" s="627"/>
      <c r="D83" s="627"/>
      <c r="E83" s="627"/>
      <c r="F83" s="627"/>
      <c r="G83" s="627"/>
      <c r="H83" s="625"/>
      <c r="I83" s="625"/>
      <c r="J83" s="625"/>
      <c r="K83" s="625"/>
      <c r="L83" s="625"/>
      <c r="M83" s="625"/>
      <c r="N83" s="625"/>
      <c r="O83" s="625"/>
      <c r="P83" s="625"/>
      <c r="Q83" s="49"/>
      <c r="S83" s="564">
        <f>IFERROR((SUM(R17:R26))/((COUNTA(R17:R26))-(COUNTIFS(R17:R26,0))),0)</f>
        <v>0</v>
      </c>
      <c r="T83" s="565"/>
      <c r="U83" s="565"/>
      <c r="V83" s="566"/>
      <c r="W83" s="91">
        <f>(S83)/5</f>
        <v>0</v>
      </c>
    </row>
    <row r="84" spans="1:23" ht="8.25" customHeight="1" x14ac:dyDescent="0.2">
      <c r="A84" s="627"/>
      <c r="B84" s="627"/>
      <c r="C84" s="627"/>
      <c r="D84" s="627"/>
      <c r="E84" s="627"/>
      <c r="F84" s="627"/>
      <c r="G84" s="627"/>
      <c r="H84" s="627"/>
      <c r="I84" s="627"/>
      <c r="J84" s="627"/>
      <c r="K84" s="627"/>
      <c r="L84" s="627"/>
      <c r="M84" s="627"/>
      <c r="N84" s="627"/>
      <c r="O84" s="627"/>
      <c r="P84" s="627"/>
      <c r="R84" s="73"/>
      <c r="S84" s="73"/>
      <c r="T84" s="73"/>
      <c r="U84" s="73"/>
      <c r="V84" s="73"/>
      <c r="W84" s="84"/>
    </row>
    <row r="85" spans="1:23" x14ac:dyDescent="0.2">
      <c r="Q85" s="49"/>
    </row>
    <row r="86" spans="1:23" hidden="1" x14ac:dyDescent="0.2">
      <c r="Q86" s="73"/>
      <c r="R86" s="73"/>
      <c r="S86" s="73"/>
      <c r="T86" s="73"/>
      <c r="U86" s="73"/>
    </row>
    <row r="87" spans="1:23" hidden="1" x14ac:dyDescent="0.2">
      <c r="B87" s="50"/>
      <c r="C87" s="50"/>
    </row>
    <row r="88" spans="1:23" hidden="1" x14ac:dyDescent="0.2">
      <c r="A88" s="49"/>
    </row>
    <row r="89" spans="1:23" hidden="1" x14ac:dyDescent="0.2">
      <c r="A89" s="49"/>
    </row>
    <row r="90" spans="1:23" hidden="1" x14ac:dyDescent="0.2">
      <c r="A90" s="49"/>
    </row>
    <row r="91" spans="1:23" hidden="1" x14ac:dyDescent="0.2">
      <c r="A91" s="49"/>
    </row>
    <row r="92" spans="1:23" hidden="1" x14ac:dyDescent="0.2">
      <c r="A92" s="49"/>
    </row>
    <row r="93" spans="1:23" x14ac:dyDescent="0.2"/>
    <row r="94" spans="1:23" x14ac:dyDescent="0.2"/>
    <row r="95" spans="1:23" ht="63.75" hidden="1" customHeight="1" x14ac:dyDescent="0.2"/>
    <row r="96" spans="1:23" ht="191.25" hidden="1" customHeight="1" x14ac:dyDescent="0.2"/>
    <row r="97" ht="180" hidden="1" customHeight="1" x14ac:dyDescent="0.2"/>
    <row r="98" ht="157.5" hidden="1" customHeight="1" x14ac:dyDescent="0.2"/>
    <row r="99" ht="146.25" hidden="1" customHeight="1" x14ac:dyDescent="0.2"/>
    <row r="100" ht="78.75" hidden="1" customHeight="1" x14ac:dyDescent="0.2"/>
    <row r="101" ht="78.75" hidden="1" customHeight="1" x14ac:dyDescent="0.2"/>
    <row r="102" ht="247.5" hidden="1" customHeight="1" x14ac:dyDescent="0.2"/>
    <row r="103" ht="112.5" hidden="1" customHeight="1" x14ac:dyDescent="0.2"/>
    <row r="104" ht="101.25" hidden="1" customHeight="1" x14ac:dyDescent="0.2"/>
    <row r="105" ht="303.75" hidden="1" customHeight="1" x14ac:dyDescent="0.2"/>
    <row r="106" ht="180" hidden="1" customHeight="1" x14ac:dyDescent="0.2"/>
    <row r="107" ht="213.75" hidden="1" customHeight="1" x14ac:dyDescent="0.2"/>
    <row r="108" ht="123.75" hidden="1" customHeight="1" x14ac:dyDescent="0.2"/>
    <row r="109" ht="101.25" hidden="1" customHeight="1" x14ac:dyDescent="0.2"/>
    <row r="110" ht="101.25" hidden="1" customHeight="1" x14ac:dyDescent="0.2"/>
    <row r="111" ht="90" hidden="1" customHeight="1" x14ac:dyDescent="0.2"/>
    <row r="112" ht="101.25" hidden="1" customHeight="1" x14ac:dyDescent="0.2"/>
    <row r="113" ht="33.75" hidden="1" customHeight="1" x14ac:dyDescent="0.2"/>
    <row r="114" ht="281.25" hidden="1" customHeight="1" x14ac:dyDescent="0.2"/>
    <row r="115" ht="213.75" hidden="1" customHeight="1" x14ac:dyDescent="0.2"/>
    <row r="116" ht="146.25" hidden="1" customHeight="1" x14ac:dyDescent="0.2"/>
    <row r="117" ht="102" hidden="1" customHeight="1" x14ac:dyDescent="0.2"/>
    <row r="118" ht="123.75" hidden="1" customHeight="1" x14ac:dyDescent="0.2"/>
    <row r="119" ht="102" hidden="1" customHeight="1" x14ac:dyDescent="0.2"/>
    <row r="120" ht="56.25" hidden="1" customHeight="1" x14ac:dyDescent="0.2"/>
    <row r="121" ht="56.25" hidden="1" customHeight="1" x14ac:dyDescent="0.2"/>
    <row r="122" ht="51" hidden="1" customHeight="1" x14ac:dyDescent="0.2"/>
    <row r="123" ht="191.25" hidden="1" customHeight="1" x14ac:dyDescent="0.2"/>
    <row r="124" ht="247.5" hidden="1" customHeight="1" x14ac:dyDescent="0.2"/>
    <row r="125" ht="78.75" hidden="1" customHeight="1" x14ac:dyDescent="0.2"/>
    <row r="126" ht="78.75" hidden="1" customHeight="1" x14ac:dyDescent="0.2"/>
    <row r="127" ht="78.75" hidden="1" customHeight="1" x14ac:dyDescent="0.2"/>
    <row r="128" ht="146.25" hidden="1" customHeight="1" x14ac:dyDescent="0.2"/>
    <row r="129" ht="135" hidden="1" customHeight="1" x14ac:dyDescent="0.2"/>
    <row r="130" ht="90" hidden="1" customHeight="1" x14ac:dyDescent="0.2"/>
    <row r="131" ht="67.5" hidden="1" customHeight="1" x14ac:dyDescent="0.2"/>
    <row r="132" ht="213.75" hidden="1" customHeight="1" x14ac:dyDescent="0.2"/>
    <row r="133" ht="168.75" hidden="1" customHeight="1" x14ac:dyDescent="0.2"/>
    <row r="134" ht="135" hidden="1" customHeight="1" x14ac:dyDescent="0.2"/>
    <row r="135" ht="146.25" hidden="1" customHeight="1" x14ac:dyDescent="0.2"/>
    <row r="136" ht="123.75" hidden="1" customHeight="1" x14ac:dyDescent="0.2"/>
    <row r="137" ht="56.25" hidden="1" customHeight="1" x14ac:dyDescent="0.2"/>
    <row r="138" ht="101.25" hidden="1" customHeight="1" x14ac:dyDescent="0.2"/>
    <row r="139" ht="213.75" hidden="1" customHeight="1" x14ac:dyDescent="0.2"/>
    <row r="140" ht="90" hidden="1" customHeight="1" x14ac:dyDescent="0.2"/>
    <row r="141" ht="123.75" hidden="1" customHeight="1" x14ac:dyDescent="0.2"/>
    <row r="142" ht="112.5" hidden="1" customHeight="1" x14ac:dyDescent="0.2"/>
    <row r="143" ht="90" hidden="1" customHeight="1" x14ac:dyDescent="0.2"/>
    <row r="144" ht="191.25" hidden="1" customHeight="1" x14ac:dyDescent="0.2"/>
    <row r="145" ht="135" hidden="1" customHeight="1" x14ac:dyDescent="0.2"/>
    <row r="146" ht="90" hidden="1" customHeight="1" x14ac:dyDescent="0.2"/>
    <row r="147" ht="56.25" hidden="1" customHeight="1" x14ac:dyDescent="0.2"/>
  </sheetData>
  <mergeCells count="217">
    <mergeCell ref="H78:I78"/>
    <mergeCell ref="L78:M78"/>
    <mergeCell ref="J78:K78"/>
    <mergeCell ref="N42:P42"/>
    <mergeCell ref="N43:P43"/>
    <mergeCell ref="N44:P44"/>
    <mergeCell ref="N45:P45"/>
    <mergeCell ref="L42:M42"/>
    <mergeCell ref="L43:M43"/>
    <mergeCell ref="L44:M44"/>
    <mergeCell ref="L45:M45"/>
    <mergeCell ref="L46:M46"/>
    <mergeCell ref="A66:P66"/>
    <mergeCell ref="A67:G67"/>
    <mergeCell ref="B68:G68"/>
    <mergeCell ref="B69:G69"/>
    <mergeCell ref="B70:G70"/>
    <mergeCell ref="B71:G71"/>
    <mergeCell ref="H41:I41"/>
    <mergeCell ref="H42:I42"/>
    <mergeCell ref="H43:I43"/>
    <mergeCell ref="H44:I44"/>
    <mergeCell ref="H45:I45"/>
    <mergeCell ref="H46:I46"/>
    <mergeCell ref="H47:I47"/>
    <mergeCell ref="N58:P61"/>
    <mergeCell ref="H74:M75"/>
    <mergeCell ref="N74:P77"/>
    <mergeCell ref="H76:I77"/>
    <mergeCell ref="J76:K77"/>
    <mergeCell ref="L76:M77"/>
    <mergeCell ref="N62:P62"/>
    <mergeCell ref="N63:P63"/>
    <mergeCell ref="N64:P64"/>
    <mergeCell ref="L62:M62"/>
    <mergeCell ref="J41:K41"/>
    <mergeCell ref="J42:K42"/>
    <mergeCell ref="J43:K43"/>
    <mergeCell ref="L41:M41"/>
    <mergeCell ref="H62:I62"/>
    <mergeCell ref="J62:K62"/>
    <mergeCell ref="N41:P41"/>
    <mergeCell ref="A84:P84"/>
    <mergeCell ref="L37:M38"/>
    <mergeCell ref="J37:K38"/>
    <mergeCell ref="H37:I38"/>
    <mergeCell ref="A82:P82"/>
    <mergeCell ref="A83:G83"/>
    <mergeCell ref="H83:P83"/>
    <mergeCell ref="A60:A61"/>
    <mergeCell ref="B60:C61"/>
    <mergeCell ref="B44:G44"/>
    <mergeCell ref="B45:G45"/>
    <mergeCell ref="B46:G46"/>
    <mergeCell ref="J44:K44"/>
    <mergeCell ref="J45:K45"/>
    <mergeCell ref="J46:K46"/>
    <mergeCell ref="N46:P46"/>
    <mergeCell ref="B41:G41"/>
    <mergeCell ref="B42:G42"/>
    <mergeCell ref="B43:G43"/>
    <mergeCell ref="F79:G79"/>
    <mergeCell ref="F80:G80"/>
    <mergeCell ref="H58:M59"/>
    <mergeCell ref="H60:I61"/>
    <mergeCell ref="J60:K61"/>
    <mergeCell ref="R65:V65"/>
    <mergeCell ref="B62:C62"/>
    <mergeCell ref="B63:C63"/>
    <mergeCell ref="D60:D61"/>
    <mergeCell ref="B56:G56"/>
    <mergeCell ref="A58:G59"/>
    <mergeCell ref="E60:E61"/>
    <mergeCell ref="F60:G61"/>
    <mergeCell ref="F63:G63"/>
    <mergeCell ref="F64:G64"/>
    <mergeCell ref="L60:M61"/>
    <mergeCell ref="H63:I63"/>
    <mergeCell ref="J63:K63"/>
    <mergeCell ref="L63:M63"/>
    <mergeCell ref="H64:I64"/>
    <mergeCell ref="J64:K64"/>
    <mergeCell ref="L64:M64"/>
    <mergeCell ref="B64:C64"/>
    <mergeCell ref="A65:G65"/>
    <mergeCell ref="H65:P65"/>
    <mergeCell ref="S83:V83"/>
    <mergeCell ref="B79:C79"/>
    <mergeCell ref="B80:C80"/>
    <mergeCell ref="B78:C78"/>
    <mergeCell ref="D76:D77"/>
    <mergeCell ref="E76:E77"/>
    <mergeCell ref="F76:G77"/>
    <mergeCell ref="B72:G72"/>
    <mergeCell ref="A73:P73"/>
    <mergeCell ref="A74:G75"/>
    <mergeCell ref="A76:A77"/>
    <mergeCell ref="B76:C77"/>
    <mergeCell ref="A81:G81"/>
    <mergeCell ref="H81:P81"/>
    <mergeCell ref="R81:V81"/>
    <mergeCell ref="H80:I80"/>
    <mergeCell ref="J80:K80"/>
    <mergeCell ref="L80:M80"/>
    <mergeCell ref="N80:P80"/>
    <mergeCell ref="H79:I79"/>
    <mergeCell ref="J79:K79"/>
    <mergeCell ref="L79:M79"/>
    <mergeCell ref="N78:P78"/>
    <mergeCell ref="N79:P79"/>
    <mergeCell ref="R49:V49"/>
    <mergeCell ref="A51:G51"/>
    <mergeCell ref="B52:G52"/>
    <mergeCell ref="B53:G53"/>
    <mergeCell ref="B54:G54"/>
    <mergeCell ref="B55:G55"/>
    <mergeCell ref="B47:G47"/>
    <mergeCell ref="B48:G48"/>
    <mergeCell ref="A49:G49"/>
    <mergeCell ref="H49:P49"/>
    <mergeCell ref="H48:I48"/>
    <mergeCell ref="J47:K47"/>
    <mergeCell ref="J48:K48"/>
    <mergeCell ref="L48:M48"/>
    <mergeCell ref="L47:M47"/>
    <mergeCell ref="N47:P47"/>
    <mergeCell ref="N48:P48"/>
    <mergeCell ref="B39:G39"/>
    <mergeCell ref="B40:G40"/>
    <mergeCell ref="J40:K40"/>
    <mergeCell ref="L40:M40"/>
    <mergeCell ref="N39:P39"/>
    <mergeCell ref="B32:G32"/>
    <mergeCell ref="B33:G33"/>
    <mergeCell ref="A35:G36"/>
    <mergeCell ref="S35:T35"/>
    <mergeCell ref="A37:A38"/>
    <mergeCell ref="B37:G38"/>
    <mergeCell ref="H35:M36"/>
    <mergeCell ref="N35:P38"/>
    <mergeCell ref="H39:I39"/>
    <mergeCell ref="L39:M39"/>
    <mergeCell ref="J39:K39"/>
    <mergeCell ref="H40:I40"/>
    <mergeCell ref="N40:P40"/>
    <mergeCell ref="A27:P27"/>
    <mergeCell ref="A28:G28"/>
    <mergeCell ref="R28:V28"/>
    <mergeCell ref="B29:G29"/>
    <mergeCell ref="B30:G30"/>
    <mergeCell ref="B31:G31"/>
    <mergeCell ref="B25:G25"/>
    <mergeCell ref="H25:I25"/>
    <mergeCell ref="J25:K25"/>
    <mergeCell ref="L25:P25"/>
    <mergeCell ref="B26:G26"/>
    <mergeCell ref="H26:I26"/>
    <mergeCell ref="J26:K26"/>
    <mergeCell ref="L26:P26"/>
    <mergeCell ref="B23:G23"/>
    <mergeCell ref="H23:I23"/>
    <mergeCell ref="J23:K23"/>
    <mergeCell ref="L23:P23"/>
    <mergeCell ref="B24:G24"/>
    <mergeCell ref="H24:I24"/>
    <mergeCell ref="J24:K24"/>
    <mergeCell ref="L24:P24"/>
    <mergeCell ref="B21:G21"/>
    <mergeCell ref="H21:I21"/>
    <mergeCell ref="J21:K21"/>
    <mergeCell ref="L21:P21"/>
    <mergeCell ref="B22:G22"/>
    <mergeCell ref="H22:I22"/>
    <mergeCell ref="J22:K22"/>
    <mergeCell ref="L22:P22"/>
    <mergeCell ref="B19:G19"/>
    <mergeCell ref="H19:I19"/>
    <mergeCell ref="J19:K19"/>
    <mergeCell ref="L19:P19"/>
    <mergeCell ref="B20:G20"/>
    <mergeCell ref="H20:I20"/>
    <mergeCell ref="J20:K20"/>
    <mergeCell ref="L20:P20"/>
    <mergeCell ref="B17:G17"/>
    <mergeCell ref="H17:I17"/>
    <mergeCell ref="J17:K17"/>
    <mergeCell ref="L17:P17"/>
    <mergeCell ref="B18:G18"/>
    <mergeCell ref="H18:I18"/>
    <mergeCell ref="J18:K18"/>
    <mergeCell ref="L18:P18"/>
    <mergeCell ref="A12:P12"/>
    <mergeCell ref="A13:G14"/>
    <mergeCell ref="H13:I16"/>
    <mergeCell ref="J13:K16"/>
    <mergeCell ref="L13:P16"/>
    <mergeCell ref="A15:A16"/>
    <mergeCell ref="B15:G16"/>
    <mergeCell ref="A9:C9"/>
    <mergeCell ref="D9:P9"/>
    <mergeCell ref="A10:C10"/>
    <mergeCell ref="D10:P10"/>
    <mergeCell ref="A11:C11"/>
    <mergeCell ref="D11:P11"/>
    <mergeCell ref="A6:C6"/>
    <mergeCell ref="D6:P6"/>
    <mergeCell ref="A7:C7"/>
    <mergeCell ref="D7:P7"/>
    <mergeCell ref="A8:C8"/>
    <mergeCell ref="D8:P8"/>
    <mergeCell ref="A1:B4"/>
    <mergeCell ref="C1:K2"/>
    <mergeCell ref="M1:P1"/>
    <mergeCell ref="M2:P2"/>
    <mergeCell ref="C3:K4"/>
    <mergeCell ref="M3:P3"/>
    <mergeCell ref="M4:P4"/>
  </mergeCells>
  <conditionalFormatting sqref="B37">
    <cfRule type="expression" dxfId="1" priority="1">
      <formula>B37=0</formula>
    </cfRule>
  </conditionalFormatting>
  <dataValidations count="6">
    <dataValidation type="list" allowBlank="1" showInputMessage="1" showErrorMessage="1" sqref="D11:P11" xr:uid="{00000000-0002-0000-0500-000000000000}">
      <formula1>$V$53:$V$59</formula1>
    </dataValidation>
    <dataValidation type="list" allowBlank="1" showInputMessage="1" showErrorMessage="1" sqref="J17:K26" xr:uid="{00000000-0002-0000-0500-000001000000}">
      <formula1>$U$17:$U$19</formula1>
    </dataValidation>
    <dataValidation type="list" allowBlank="1" showInputMessage="1" showErrorMessage="1" sqref="H17:I26" xr:uid="{00000000-0002-0000-0500-000002000000}">
      <formula1>$S$17:$S$19</formula1>
    </dataValidation>
    <dataValidation type="list" allowBlank="1" showInputMessage="1" showErrorMessage="1" sqref="WPL62:WPM63 WFP66:WFQ66 CX64:CY64 CZ62:DA63 WPL66:WPM66 MT64:MU64 MV62:MW63 CZ66:DA66 WP64:WQ64 WR62:WS63 MV66:MW66 AGL64:AGM64 AGN62:AGO63 WR66:WS66 AQH64:AQI64 AQJ62:AQK63 AGN66:AGO66 BAD64:BAE64 BAF62:BAG63 AQJ66:AQK66 BJZ64:BKA64 BKB62:BKC63 BAF66:BAG66 BTV64:BTW64 BTX62:BTY63 BKB66:BKC66 CDR64:CDS64 CDT62:CDU63 BTX66:BTY66 CNN64:CNO64 CNP62:CNQ63 CDT66:CDU66 CXJ64:CXK64 CXL62:CXM63 CNP66:CNQ66 DHF64:DHG64 DHH62:DHI63 CXL66:CXM66 DRB64:DRC64 DRD62:DRE63 DHH66:DHI66 EAX64:EAY64 EAZ62:EBA63 DRD66:DRE66 EKT64:EKU64 EKV62:EKW63 EAZ66:EBA66 EUP64:EUQ64 EUR62:EUS63 EKV66:EKW66 FEL64:FEM64 FEN62:FEO63 EUR66:EUS66 FOH64:FOI64 FOJ62:FOK63 FEN66:FEO66 FYD64:FYE64 FYF62:FYG63 FOJ66:FOK66 GHZ64:GIA64 GIB62:GIC63 FYF66:FYG66 GRV64:GRW64 GRX62:GRY63 GIB66:GIC66 HBR64:HBS64 HBT62:HBU63 GRX66:GRY66 HLN64:HLO64 HLP62:HLQ63 HBT66:HBU66 HVJ64:HVK64 HVL62:HVM63 HLP66:HLQ66 IFF64:IFG64 IFH62:IFI63 HVL66:HVM66 IPB64:IPC64 IPD62:IPE63 IFH66:IFI66 IYX64:IYY64 IYZ62:IZA63 IPD66:IPE66 JIT64:JIU64 JIV62:JIW63 IYZ66:IZA66 JSP64:JSQ64 JSR62:JSS63 JIV66:JIW66 KCL64:KCM64 KCN62:KCO63 JSR66:JSS66 KMH64:KMI64 KMJ62:KMK63 KCN66:KCO66 KWD64:KWE64 KWF62:KWG63 KMJ66:KMK66 LFZ64:LGA64 LGB62:LGC63 KWF66:KWG66 LPV64:LPW64 LPX62:LPY63 LGB66:LGC66 LZR64:LZS64 LZT62:LZU63 LPX66:LPY66 MJN64:MJO64 MJP62:MJQ63 LZT66:LZU66 MTJ64:MTK64 MTL62:MTM63 MJP66:MJQ66 NDF64:NDG64 NDH62:NDI63 MTL66:MTM66 NNB64:NNC64 NND62:NNE63 NDH66:NDI66 NWX64:NWY64 NWZ62:NXA63 NND66:NNE66 OGT64:OGU64 OGV62:OGW63 NWZ66:NXA66 OQP64:OQQ64 OQR62:OQS63 OGV66:OGW66 PAL64:PAM64 PAN62:PAO63 OQR66:OQS66 PKH64:PKI64 PKJ62:PKK63 PAN66:PAO66 PUD64:PUE64 PUF62:PUG63 PKJ66:PKK66 QDZ64:QEA64 QEB62:QEC63 PUF66:PUG66 QNV64:QNW64 QNX62:QNY63 QEB66:QEC66 QXR64:QXS64 QXT62:QXU63 QNX66:QNY66 RHN64:RHO64 RHP62:RHQ63 QXT66:QXU66 RRJ64:RRK64 RRL62:RRM63 RHP66:RHQ66 SBF64:SBG64 SBH62:SBI63 RRL66:RRM66 SLB64:SLC64 SLD62:SLE63 SBH66:SBI66 SUX64:SUY64 SUZ62:SVA63 SLD66:SLE66 TET64:TEU64 TEV62:TEW63 SUZ66:SVA66 TOP64:TOQ64 TOR62:TOS63 TEV66:TEW66 TYL64:TYM64 TYN62:TYO63 TOR66:TOS66 UIH64:UII64 UIJ62:UIK63 TYN66:TYO66 USD64:USE64 USF62:USG63 UIJ66:UIK66 VBZ64:VCA64 VCB62:VCC63 USF66:USG66 VLV64:VLW64 VLX62:VLY63 VCB66:VCC66 VVR64:VVS64 VVT62:VVU63 VLX66:VLY66 WFN64:WFO64 WFP62:WFQ63 WPJ64:WPK64 VVT66:VVU66" xr:uid="{00000000-0002-0000-0500-000003000000}">
      <formula1>$K$111:$K$115</formula1>
    </dataValidation>
    <dataValidation type="list" allowBlank="1" showInputMessage="1" showErrorMessage="1" sqref="WEW62:WFE63 VBI66:VBQ66 VVA62:VVI63 URM66:URU66 VLE62:VLM63 UHQ66:UHY66 VBI62:VBQ63 TXU66:TYC66 URM62:URU63 TNY66:TOG66 UHQ62:UHY63 TEC66:TEK66 TXU62:TYC63 SUG66:SUO66 TNY62:TOG63 SKK66:SKS66 TEC62:TEK63 SAO66:SAW66 SUG62:SUO63 RQS66:RRA66 SKK62:SKS63 RGW66:RHE66 SAO62:SAW63 QXA66:QXI66 RQS62:RRA63 QNE66:QNM66 RGW62:RHE63 QDI66:QDQ66 QXA62:QXI63 PTM66:PTU66 QNE62:QNM63 PJQ66:PJY66 QDI62:QDQ63 OZU66:PAC66 PTM62:PTU63 OPY66:OQG66 PJQ62:PJY63 OGC66:OGK66 OZU62:PAC63 NWG66:NWO66 OPY62:OQG63 NMK66:NMS66 OGC62:OGK63 NCO66:NCW66 NWG62:NWO63 MSS66:MTA66 NMK62:NMS63 MIW66:MJE66 NCO62:NCW63 LZA66:LZI66 MSS62:MTA63 LPE66:LPM66 MIW62:MJE63 LFI66:LFQ66 LZA62:LZI63 KVM66:KVU66 LPE62:LPM63 KLQ66:KLY66 LFI62:LFQ63 KBU66:KCC66 KVM62:KVU63 JRY66:JSG66 KLQ62:KLY63 JIC66:JIK66 KBU62:KCC63 IYG66:IYO66 JRY62:JSG63 IOK66:IOS66 JIC62:JIK63 IEO66:IEW66 IYG62:IYO63 HUS66:HVA66 IOK62:IOS63 HKW66:HLE66 IEO62:IEW63 HBA66:HBI66 HUS62:HVA63 GRE66:GRM66 HKW62:HLE63 GHI66:GHQ66 HBA62:HBI63 FXM66:FXU66 GRE62:GRM63 FNQ66:FNY66 GHI62:GHQ63 FDU66:FEC66 FXM62:FXU63 ETY66:EUG66 FNQ62:FNY63 EKC66:EKK66 FDU62:FEC63 EAG66:EAO66 ETY62:EUG63 DQK66:DQS66 EKC62:EKK63 DGO66:DGW66 EAG62:EAO63 CWS66:CXA66 DQK62:DQS63 CMW66:CNE66 DGO62:DGW63 CDA66:CDI66 CWS62:CXA63 BTE66:BTM66 CMW62:CNE63 BJI66:BJQ66 CDA62:CDI63 AZM66:AZU66 BTE62:BTM63 APQ66:APY66 BJI62:BJQ63 AFU66:AGC66 AZM62:AZU63 CG66:CO66 APQ62:APY63 WOS66:WPA66 AFU62:AGC63 VY66:WG66 CG62:CO63 MC66:MK66 WOS62:WPA63 WEW66:WFE66 VY62:WG63 VVA66:VVI66 MC62:MK63 VLE66:VLM66 WEU64:WFC64 MA64:MI64 VW64:WE64 WOQ64:WOY64 CE64:CM64 AFS64:AGA64 APO64:APW64 AZK64:AZS64 BJG64:BJO64 BTC64:BTK64 CCY64:CDG64 CMU64:CNC64 CWQ64:CWY64 DGM64:DGU64 DQI64:DQQ64 EAE64:EAM64 EKA64:EKI64 ETW64:EUE64 FDS64:FEA64 FNO64:FNW64 FXK64:FXS64 GHG64:GHO64 GRC64:GRK64 HAY64:HBG64 HKU64:HLC64 HUQ64:HUY64 IEM64:IEU64 IOI64:IOQ64 IYE64:IYM64 JIA64:JII64 JRW64:JSE64 KBS64:KCA64 KLO64:KLW64 KVK64:KVS64 LFG64:LFO64 LPC64:LPK64 LYY64:LZG64 MIU64:MJC64 MSQ64:MSY64 NCM64:NCU64 NMI64:NMQ64 NWE64:NWM64 OGA64:OGI64 OPW64:OQE64 OZS64:PAA64 PJO64:PJW64 PTK64:PTS64 QDG64:QDO64 QNC64:QNK64 QWY64:QXG64 RGU64:RHC64 RQQ64:RQY64 SAM64:SAU64 SKI64:SKQ64 SUE64:SUM64 TEA64:TEI64 TNW64:TOE64 TXS64:TYA64 UHO64:UHW64 URK64:URS64 VBG64:VBO64 VLC64:VLK64 VUY64:VVG64" xr:uid="{00000000-0002-0000-0500-000004000000}">
      <formula1>COMPETENCIAS</formula1>
    </dataValidation>
    <dataValidation type="list" allowBlank="1" showInputMessage="1" showErrorMessage="1" sqref="WFP17:WFQ27 CZ17:DA27 MV78:MW80 WPL78:WPM80 CZ78:DA80 WFP78:WFQ80 VVT78:VVU80 VLX78:VLY80 VCB78:VCC80 USF78:USG80 UIJ78:UIK80 TYN78:TYO80 TOR78:TOS80 TEV78:TEW80 SUZ78:SVA80 SLD78:SLE80 SBH78:SBI80 RRL78:RRM80 RHP78:RHQ80 QXT78:QXU80 QNX78:QNY80 QEB78:QEC80 PUF78:PUG80 PKJ78:PKK80 PAN78:PAO80 OQR78:OQS80 OGV78:OGW80 NWZ78:NXA80 NND78:NNE80 NDH78:NDI80 MTL78:MTM80 MJP78:MJQ80 LZT78:LZU80 LPX78:LPY80 LGB78:LGC80 KWF78:KWG80 KMJ78:KMK80 KCN78:KCO80 JSR78:JSS80 JIV78:JIW80 IYZ78:IZA80 IPD78:IPE80 IFH78:IFI80 HVL78:HVM80 HLP78:HLQ80 HBT78:HBU80 GRX78:GRY80 GIB78:GIC80 FYF78:FYG80 FOJ78:FOK80 FEN78:FEO80 EUR78:EUS80 EKV78:EKW80 EAZ78:EBA80 DRD78:DRE80 DHH78:DHI80 CXL78:CXM80 CNP78:CNQ80 CDT78:CDU80 BTX78:BTY80 BKB78:BKC80 BAF78:BAG80 AQJ78:AQK80 AGN78:AGO80 WR78:WS80 WR82:WS82 AGN82:AGO82 AQJ82:AQK82 BAF82:BAG82 BKB82:BKC82 BTX82:BTY82 CDT82:CDU82 CNP82:CNQ82 CXL82:CXM82 DHH82:DHI82 DRD82:DRE82 EAZ82:EBA82 EKV82:EKW82 EUR82:EUS82 FEN82:FEO82 FOJ82:FOK82 FYF82:FYG82 GIB82:GIC82 GRX82:GRY82 HBT82:HBU82 HLP82:HLQ82 HVL82:HVM82 IFH82:IFI82 IPD82:IPE82 IYZ82:IZA82 JIV82:JIW82 JSR82:JSS82 KCN82:KCO82 KMJ82:KMK82 KWF82:KWG82 LGB82:LGC82 LPX82:LPY82 LZT82:LZU82 MJP82:MJQ82 MTL82:MTM82 NDH82:NDI82 NND82:NNE82 NWZ82:NXA82 OGV82:OGW82 OQR82:OQS82 PAN82:PAO82 PKJ82:PKK82 PUF82:PUG82 QEB82:QEC82 QNX82:QNY82 QXT82:QXU82 RHP82:RHQ82 RRL82:RRM82 SBH82:SBI82 SLD82:SLE82 SUZ82:SVA82 TEV82:TEW82 TOR82:TOS82 TYN82:TYO82 UIJ82:UIK82 USF82:USG82 VCB82:VCC82 VLX82:VLY82 VVT82:VVU82 WFP82:WFQ82 CZ82:DA82 MV82:MW82 WPL17:WPM27 MV17:MW27 WR17:WS27 AGN17:AGO27 AQJ17:AQK27 BAF17:BAG27 BKB17:BKC27 BTX17:BTY27 CDT17:CDU27 CNP17:CNQ27 CXL17:CXM27 DHH17:DHI27 DRD17:DRE27 EAZ17:EBA27 EKV17:EKW27 EUR17:EUS27 FEN17:FEO27 FOJ17:FOK27 FYF17:FYG27 GIB17:GIC27 GRX17:GRY27 HBT17:HBU27 HLP17:HLQ27 HVL17:HVM27 IFH17:IFI27 IPD17:IPE27 IYZ17:IZA27 JIV17:JIW27 JSR17:JSS27 KCN17:KCO27 KMJ17:KMK27 KWF17:KWG27 LGB17:LGC27 LPX17:LPY27 LZT17:LZU27 MJP17:MJQ27 MTL17:MTM27 NDH17:NDI27 NND17:NNE27 NWZ17:NXA27 OGV17:OGW27 OQR17:OQS27 PAN17:PAO27 PKJ17:PKK27 PUF17:PUG27 QEB17:QEC27 QNX17:QNY27 QXT17:QXU27 RHP17:RHQ27 RRL17:RRM27 SBH17:SBI27 SLD17:SLE27 SUZ17:SVA27 TEV17:TEW27 TOR17:TOS27 TYN17:TYO27 UIJ17:UIK27 USF17:USG27 VCB17:VCC27 VLX17:VLY27 VVT17:VVU27 WPL82:WPM82" xr:uid="{00000000-0002-0000-0500-000005000000}">
      <formula1>$L$111:$L$115</formula1>
    </dataValidation>
  </dataValidations>
  <pageMargins left="0.7" right="0.7" top="0.75" bottom="0.75" header="0.3" footer="0.3"/>
  <pageSetup scale="29" orientation="portrait" horizontalDpi="4294967294" verticalDpi="4294967294"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7444" r:id="rId5" name="Group Box 36">
              <controlPr defaultSize="0" autoFill="0" autoPict="0">
                <anchor moveWithCells="1">
                  <from>
                    <xdr:col>17</xdr:col>
                    <xdr:colOff>104775</xdr:colOff>
                    <xdr:row>31</xdr:row>
                    <xdr:rowOff>95250</xdr:rowOff>
                  </from>
                  <to>
                    <xdr:col>18</xdr:col>
                    <xdr:colOff>1981200</xdr:colOff>
                    <xdr:row>34</xdr:row>
                    <xdr:rowOff>9525</xdr:rowOff>
                  </to>
                </anchor>
              </controlPr>
            </control>
          </mc:Choice>
        </mc:AlternateContent>
        <mc:AlternateContent xmlns:mc="http://schemas.openxmlformats.org/markup-compatibility/2006">
          <mc:Choice Requires="x14">
            <control shapeId="17546" r:id="rId6" name="Option Button 138">
              <controlPr defaultSize="0" autoFill="0" autoLine="0" autoPict="0">
                <anchor moveWithCells="1">
                  <from>
                    <xdr:col>7</xdr:col>
                    <xdr:colOff>438150</xdr:colOff>
                    <xdr:row>61</xdr:row>
                    <xdr:rowOff>123825</xdr:rowOff>
                  </from>
                  <to>
                    <xdr:col>8</xdr:col>
                    <xdr:colOff>295275</xdr:colOff>
                    <xdr:row>61</xdr:row>
                    <xdr:rowOff>390525</xdr:rowOff>
                  </to>
                </anchor>
              </controlPr>
            </control>
          </mc:Choice>
        </mc:AlternateContent>
        <mc:AlternateContent xmlns:mc="http://schemas.openxmlformats.org/markup-compatibility/2006">
          <mc:Choice Requires="x14">
            <control shapeId="17547" r:id="rId7" name="Option Button 139">
              <controlPr defaultSize="0" autoFill="0" autoLine="0" autoPict="0">
                <anchor moveWithCells="1">
                  <from>
                    <xdr:col>9</xdr:col>
                    <xdr:colOff>409575</xdr:colOff>
                    <xdr:row>61</xdr:row>
                    <xdr:rowOff>123825</xdr:rowOff>
                  </from>
                  <to>
                    <xdr:col>10</xdr:col>
                    <xdr:colOff>266700</xdr:colOff>
                    <xdr:row>61</xdr:row>
                    <xdr:rowOff>428625</xdr:rowOff>
                  </to>
                </anchor>
              </controlPr>
            </control>
          </mc:Choice>
        </mc:AlternateContent>
        <mc:AlternateContent xmlns:mc="http://schemas.openxmlformats.org/markup-compatibility/2006">
          <mc:Choice Requires="x14">
            <control shapeId="17548" r:id="rId8" name="Option Button 140">
              <controlPr defaultSize="0" autoFill="0" autoLine="0" autoPict="0">
                <anchor moveWithCells="1">
                  <from>
                    <xdr:col>11</xdr:col>
                    <xdr:colOff>285750</xdr:colOff>
                    <xdr:row>61</xdr:row>
                    <xdr:rowOff>85725</xdr:rowOff>
                  </from>
                  <to>
                    <xdr:col>12</xdr:col>
                    <xdr:colOff>238125</xdr:colOff>
                    <xdr:row>61</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Q241"/>
  <sheetViews>
    <sheetView showGridLines="0" tabSelected="1" view="pageBreakPreview" topLeftCell="B2" zoomScale="70" zoomScaleNormal="70" zoomScaleSheetLayoutView="70" workbookViewId="0">
      <selection activeCell="I25" sqref="I25:O25"/>
    </sheetView>
  </sheetViews>
  <sheetFormatPr baseColWidth="10" defaultRowHeight="12.75" x14ac:dyDescent="0.2"/>
  <cols>
    <col min="1" max="1" width="3.7109375" style="195" hidden="1" customWidth="1"/>
    <col min="2" max="2" width="5.7109375" style="195" customWidth="1"/>
    <col min="3" max="3" width="9.140625" style="195" customWidth="1"/>
    <col min="4" max="4" width="7.28515625" style="195" customWidth="1"/>
    <col min="5" max="5" width="5.7109375" style="195" customWidth="1"/>
    <col min="6" max="6" width="10.28515625" style="195" customWidth="1"/>
    <col min="7" max="7" width="10.140625" style="195" customWidth="1"/>
    <col min="8" max="8" width="10.5703125" style="195" customWidth="1"/>
    <col min="9" max="9" width="6.42578125" style="195" customWidth="1"/>
    <col min="10" max="10" width="10.28515625" style="195" bestFit="1" customWidth="1"/>
    <col min="11" max="11" width="6" style="195" customWidth="1"/>
    <col min="12" max="12" width="6.85546875" style="195" customWidth="1"/>
    <col min="13" max="13" width="7.42578125" style="196" customWidth="1"/>
    <col min="14" max="14" width="11.7109375" style="195" customWidth="1"/>
    <col min="15" max="15" width="6.42578125" style="195" customWidth="1"/>
    <col min="16" max="16" width="6.7109375" style="196" customWidth="1"/>
    <col min="17" max="17" width="7.7109375" style="196" customWidth="1"/>
    <col min="18" max="18" width="6.140625" style="196" customWidth="1"/>
    <col min="19" max="19" width="12.5703125" style="196" customWidth="1"/>
    <col min="20" max="20" width="8.28515625" style="196" customWidth="1"/>
    <col min="21" max="21" width="6.85546875" style="196" customWidth="1"/>
    <col min="22" max="22" width="11" style="196" customWidth="1"/>
    <col min="23" max="23" width="12" style="196" hidden="1" customWidth="1"/>
    <col min="24" max="24" width="14" style="196" hidden="1" customWidth="1"/>
    <col min="25" max="25" width="15.42578125" style="195" hidden="1" customWidth="1"/>
    <col min="26" max="26" width="3.7109375" style="195" hidden="1" customWidth="1"/>
    <col min="27" max="27" width="11.42578125" style="195" hidden="1" customWidth="1"/>
    <col min="28" max="28" width="12.28515625" style="195" hidden="1" customWidth="1"/>
    <col min="29" max="121" width="11.42578125" style="195" hidden="1" customWidth="1"/>
    <col min="122" max="410" width="11.42578125" style="195" customWidth="1"/>
    <col min="411" max="16384" width="11.42578125" style="195"/>
  </cols>
  <sheetData>
    <row r="1" spans="1:34" ht="21.75" hidden="1" customHeight="1" x14ac:dyDescent="0.2">
      <c r="K1"/>
    </row>
    <row r="2" spans="1:34" ht="12.75" customHeight="1" x14ac:dyDescent="0.2">
      <c r="A2" s="362"/>
      <c r="B2" s="1035"/>
      <c r="C2" s="1036"/>
      <c r="D2" s="1036"/>
      <c r="E2" s="1036"/>
      <c r="F2" s="1036"/>
      <c r="G2" s="1036"/>
      <c r="H2" s="1037"/>
      <c r="I2" s="1032" t="s">
        <v>240</v>
      </c>
      <c r="J2" s="1032"/>
      <c r="K2" s="1032"/>
      <c r="L2" s="1032"/>
      <c r="M2" s="1032"/>
      <c r="N2" s="1032"/>
      <c r="O2" s="1032"/>
      <c r="P2" s="1032"/>
      <c r="Q2" s="1032"/>
      <c r="R2" s="1032"/>
      <c r="S2" s="991" t="s">
        <v>228</v>
      </c>
      <c r="T2" s="991"/>
      <c r="U2" s="996">
        <v>43185</v>
      </c>
      <c r="V2" s="997"/>
      <c r="W2" s="994"/>
      <c r="X2" s="994"/>
      <c r="Y2" s="995"/>
    </row>
    <row r="3" spans="1:34" ht="12.75" customHeight="1" x14ac:dyDescent="0.2">
      <c r="A3" s="363"/>
      <c r="B3" s="1038"/>
      <c r="C3" s="1039"/>
      <c r="D3" s="1039"/>
      <c r="E3" s="1039"/>
      <c r="F3" s="1039"/>
      <c r="G3" s="1039"/>
      <c r="H3" s="1040"/>
      <c r="I3" s="1033"/>
      <c r="J3" s="1033"/>
      <c r="K3" s="1033"/>
      <c r="L3" s="1033"/>
      <c r="M3" s="1033"/>
      <c r="N3" s="1033"/>
      <c r="O3" s="1033"/>
      <c r="P3" s="1033"/>
      <c r="Q3" s="1033"/>
      <c r="R3" s="1033"/>
      <c r="S3" s="992" t="s">
        <v>229</v>
      </c>
      <c r="T3" s="992"/>
      <c r="U3" s="998" t="s">
        <v>660</v>
      </c>
      <c r="V3" s="999"/>
      <c r="W3" s="994"/>
      <c r="X3" s="994"/>
      <c r="Y3" s="995"/>
    </row>
    <row r="4" spans="1:34" ht="12.75" customHeight="1" x14ac:dyDescent="0.2">
      <c r="A4" s="363"/>
      <c r="B4" s="1038"/>
      <c r="C4" s="1039"/>
      <c r="D4" s="1039"/>
      <c r="E4" s="1039"/>
      <c r="F4" s="1039"/>
      <c r="G4" s="1039"/>
      <c r="H4" s="1040"/>
      <c r="I4" s="1033"/>
      <c r="J4" s="1033"/>
      <c r="K4" s="1033"/>
      <c r="L4" s="1033"/>
      <c r="M4" s="1033"/>
      <c r="N4" s="1033"/>
      <c r="O4" s="1033"/>
      <c r="P4" s="1033"/>
      <c r="Q4" s="1033"/>
      <c r="R4" s="1033"/>
      <c r="S4" s="992" t="s">
        <v>230</v>
      </c>
      <c r="T4" s="992"/>
      <c r="U4" s="1000" t="s">
        <v>233</v>
      </c>
      <c r="V4" s="1001"/>
      <c r="W4" s="994"/>
      <c r="X4" s="994"/>
      <c r="Y4" s="995"/>
    </row>
    <row r="5" spans="1:34" ht="13.5" customHeight="1" thickBot="1" x14ac:dyDescent="0.25">
      <c r="A5" s="363"/>
      <c r="B5" s="1041"/>
      <c r="C5" s="1042"/>
      <c r="D5" s="1042"/>
      <c r="E5" s="1042"/>
      <c r="F5" s="1042"/>
      <c r="G5" s="1042"/>
      <c r="H5" s="1043"/>
      <c r="I5" s="1034"/>
      <c r="J5" s="1034"/>
      <c r="K5" s="1034"/>
      <c r="L5" s="1034"/>
      <c r="M5" s="1034"/>
      <c r="N5" s="1034"/>
      <c r="O5" s="1034"/>
      <c r="P5" s="1034"/>
      <c r="Q5" s="1034"/>
      <c r="R5" s="1034"/>
      <c r="S5" s="993" t="s">
        <v>231</v>
      </c>
      <c r="T5" s="993"/>
      <c r="U5" s="989" t="s">
        <v>613</v>
      </c>
      <c r="V5" s="990"/>
      <c r="W5" s="994"/>
      <c r="X5" s="994"/>
      <c r="Y5" s="995"/>
    </row>
    <row r="6" spans="1:34" ht="17.25" customHeight="1" x14ac:dyDescent="0.2">
      <c r="A6" s="362"/>
      <c r="B6" s="952" t="s">
        <v>1</v>
      </c>
      <c r="C6" s="953"/>
      <c r="D6" s="953"/>
      <c r="E6" s="954"/>
      <c r="F6" s="979"/>
      <c r="G6" s="980"/>
      <c r="H6" s="980"/>
      <c r="I6" s="980"/>
      <c r="J6" s="980"/>
      <c r="K6" s="980"/>
      <c r="L6" s="981"/>
      <c r="M6" s="988" t="s">
        <v>597</v>
      </c>
      <c r="N6" s="953"/>
      <c r="O6" s="954"/>
      <c r="P6" s="979"/>
      <c r="Q6" s="980"/>
      <c r="R6" s="980"/>
      <c r="S6" s="980"/>
      <c r="T6" s="980"/>
      <c r="U6" s="980"/>
      <c r="V6" s="981"/>
      <c r="W6" s="504"/>
      <c r="X6" s="504"/>
      <c r="Y6" s="505"/>
      <c r="Z6" s="949"/>
    </row>
    <row r="7" spans="1:34" ht="16.5" customHeight="1" x14ac:dyDescent="0.2">
      <c r="A7" s="363"/>
      <c r="B7" s="955" t="s">
        <v>633</v>
      </c>
      <c r="C7" s="956"/>
      <c r="D7" s="956"/>
      <c r="E7" s="957"/>
      <c r="F7" s="982"/>
      <c r="G7" s="983"/>
      <c r="H7" s="983"/>
      <c r="I7" s="983"/>
      <c r="J7" s="983"/>
      <c r="K7" s="983"/>
      <c r="L7" s="984"/>
      <c r="M7" s="580" t="s">
        <v>244</v>
      </c>
      <c r="N7" s="581"/>
      <c r="O7" s="582"/>
      <c r="P7" s="594"/>
      <c r="Q7" s="595"/>
      <c r="R7" s="595"/>
      <c r="S7" s="595"/>
      <c r="T7" s="595"/>
      <c r="U7" s="595"/>
      <c r="V7" s="596"/>
      <c r="W7" s="495"/>
      <c r="X7" s="495"/>
      <c r="Y7" s="506"/>
      <c r="Z7" s="949"/>
    </row>
    <row r="8" spans="1:34" ht="15" customHeight="1" x14ac:dyDescent="0.2">
      <c r="A8" s="363"/>
      <c r="B8" s="952"/>
      <c r="C8" s="953"/>
      <c r="D8" s="953"/>
      <c r="E8" s="954"/>
      <c r="F8" s="979"/>
      <c r="G8" s="980"/>
      <c r="H8" s="980"/>
      <c r="I8" s="980"/>
      <c r="J8" s="980"/>
      <c r="K8" s="980"/>
      <c r="L8" s="981"/>
      <c r="M8" s="580" t="s">
        <v>580</v>
      </c>
      <c r="N8" s="581"/>
      <c r="O8" s="582"/>
      <c r="P8" s="1018"/>
      <c r="Q8" s="1019"/>
      <c r="R8" s="1019"/>
      <c r="S8" s="1019"/>
      <c r="T8" s="1018"/>
      <c r="U8" s="1019"/>
      <c r="V8" s="1020"/>
      <c r="W8" s="496"/>
      <c r="X8" s="496"/>
      <c r="Y8" s="507"/>
    </row>
    <row r="9" spans="1:34" ht="17.25" customHeight="1" x14ac:dyDescent="0.2">
      <c r="A9" s="363"/>
      <c r="B9" s="958" t="s">
        <v>227</v>
      </c>
      <c r="C9" s="581"/>
      <c r="D9" s="581"/>
      <c r="E9" s="582"/>
      <c r="F9" s="985"/>
      <c r="G9" s="986"/>
      <c r="H9" s="986"/>
      <c r="I9" s="986"/>
      <c r="J9" s="986"/>
      <c r="K9" s="986"/>
      <c r="L9" s="987"/>
      <c r="M9" s="1002" t="s">
        <v>564</v>
      </c>
      <c r="N9" s="1003"/>
      <c r="O9" s="1004"/>
      <c r="P9" s="594"/>
      <c r="Q9" s="595"/>
      <c r="R9" s="595"/>
      <c r="S9" s="595"/>
      <c r="T9" s="595"/>
      <c r="U9" s="595"/>
      <c r="V9" s="596"/>
      <c r="W9" s="496"/>
      <c r="X9" s="496"/>
      <c r="Y9" s="507"/>
    </row>
    <row r="10" spans="1:34" ht="12.75" hidden="1" customHeight="1" x14ac:dyDescent="0.2">
      <c r="A10" s="363"/>
      <c r="B10" s="508"/>
      <c r="C10" s="497"/>
      <c r="D10" s="497"/>
      <c r="E10" s="497"/>
      <c r="F10" s="497"/>
      <c r="G10" s="497"/>
      <c r="H10" s="496"/>
      <c r="I10" s="496"/>
      <c r="J10" s="496"/>
      <c r="K10" s="496"/>
      <c r="L10" s="496"/>
      <c r="M10" s="496"/>
      <c r="N10" s="496"/>
      <c r="O10" s="496"/>
      <c r="P10" s="496"/>
      <c r="Q10" s="496"/>
      <c r="R10" s="496"/>
      <c r="S10" s="496"/>
      <c r="T10" s="496"/>
      <c r="U10" s="496"/>
      <c r="V10" s="496"/>
      <c r="W10" s="496"/>
      <c r="X10" s="496"/>
      <c r="Y10" s="507"/>
    </row>
    <row r="11" spans="1:34" ht="12.75" hidden="1" customHeight="1" x14ac:dyDescent="0.2">
      <c r="A11" s="363"/>
      <c r="B11" s="508"/>
      <c r="C11" s="497"/>
      <c r="D11" s="497"/>
      <c r="E11" s="497"/>
      <c r="F11" s="497"/>
      <c r="G11" s="497"/>
      <c r="H11" s="498"/>
      <c r="I11" s="496"/>
      <c r="J11" s="496"/>
      <c r="K11" s="496"/>
      <c r="L11" s="496"/>
      <c r="M11" s="496"/>
      <c r="N11" s="496"/>
      <c r="O11" s="496"/>
      <c r="P11" s="496"/>
      <c r="Q11" s="496"/>
      <c r="R11" s="496"/>
      <c r="S11" s="496"/>
      <c r="T11" s="496"/>
      <c r="U11" s="496"/>
      <c r="V11" s="496"/>
      <c r="W11" s="496"/>
      <c r="X11" s="496"/>
      <c r="Y11" s="507"/>
      <c r="AH11" s="195" t="s">
        <v>639</v>
      </c>
    </row>
    <row r="12" spans="1:34" ht="12.75" hidden="1" customHeight="1" x14ac:dyDescent="0.2">
      <c r="A12" s="385"/>
      <c r="B12" s="508"/>
      <c r="C12" s="497"/>
      <c r="D12" s="497"/>
      <c r="E12" s="497"/>
      <c r="F12" s="497"/>
      <c r="G12" s="497"/>
      <c r="H12" s="498"/>
      <c r="I12" s="496"/>
      <c r="J12" s="496"/>
      <c r="K12" s="496"/>
      <c r="L12" s="496"/>
      <c r="M12" s="496"/>
      <c r="N12" s="496"/>
      <c r="O12" s="496"/>
      <c r="P12" s="496"/>
      <c r="Q12" s="496"/>
      <c r="R12" s="496"/>
      <c r="S12" s="496"/>
      <c r="T12" s="496"/>
      <c r="U12" s="496"/>
      <c r="V12" s="496"/>
      <c r="W12" s="496"/>
      <c r="X12" s="496"/>
      <c r="Y12" s="507"/>
      <c r="AH12" s="195" t="s">
        <v>640</v>
      </c>
    </row>
    <row r="13" spans="1:34" ht="14.25" hidden="1" customHeight="1" x14ac:dyDescent="0.2">
      <c r="A13" s="385"/>
      <c r="B13" s="509"/>
      <c r="C13" s="499"/>
      <c r="D13" s="500"/>
      <c r="E13" s="499"/>
      <c r="F13" s="499"/>
      <c r="G13" s="500"/>
      <c r="H13" s="500"/>
      <c r="I13" s="500"/>
      <c r="J13" s="500"/>
      <c r="K13" s="499"/>
      <c r="L13" s="499"/>
      <c r="M13" s="501"/>
      <c r="N13" s="499"/>
      <c r="O13" s="499"/>
      <c r="P13" s="501"/>
      <c r="Q13" s="501"/>
      <c r="R13" s="501"/>
      <c r="S13" s="501"/>
      <c r="T13" s="501"/>
      <c r="U13" s="501"/>
      <c r="V13" s="501"/>
      <c r="W13" s="501"/>
      <c r="X13" s="501"/>
      <c r="Y13" s="510"/>
      <c r="AH13" s="195" t="s">
        <v>641</v>
      </c>
    </row>
    <row r="14" spans="1:34" ht="15" hidden="1" customHeight="1" x14ac:dyDescent="0.2">
      <c r="A14" s="385"/>
      <c r="B14" s="509"/>
      <c r="C14" s="950" t="s">
        <v>512</v>
      </c>
      <c r="D14" s="950"/>
      <c r="E14" s="950"/>
      <c r="F14" s="500"/>
      <c r="G14" s="500"/>
      <c r="H14" s="502" t="s">
        <v>513</v>
      </c>
      <c r="I14" s="500"/>
      <c r="J14" s="499"/>
      <c r="K14" s="499"/>
      <c r="L14" s="502" t="s">
        <v>514</v>
      </c>
      <c r="M14" s="498"/>
      <c r="N14" s="498"/>
      <c r="O14" s="501"/>
      <c r="P14" s="951" t="s">
        <v>515</v>
      </c>
      <c r="Q14" s="951"/>
      <c r="R14" s="951"/>
      <c r="S14" s="951"/>
      <c r="T14" s="501"/>
      <c r="U14" s="501"/>
      <c r="V14" s="501"/>
      <c r="W14" s="501"/>
      <c r="X14" s="501"/>
      <c r="Y14" s="510"/>
      <c r="AH14" s="195" t="s">
        <v>642</v>
      </c>
    </row>
    <row r="15" spans="1:34" ht="15" hidden="1" customHeight="1" x14ac:dyDescent="0.2">
      <c r="A15" s="385"/>
      <c r="B15" s="509"/>
      <c r="C15" s="950" t="s">
        <v>516</v>
      </c>
      <c r="D15" s="950"/>
      <c r="E15" s="950"/>
      <c r="F15" s="500"/>
      <c r="G15" s="500"/>
      <c r="H15" s="965" t="s">
        <v>517</v>
      </c>
      <c r="I15" s="965"/>
      <c r="J15" s="965"/>
      <c r="K15" s="965"/>
      <c r="L15" s="965"/>
      <c r="M15" s="498"/>
      <c r="N15" s="498"/>
      <c r="O15" s="501"/>
      <c r="P15" s="502" t="s">
        <v>518</v>
      </c>
      <c r="Q15" s="498"/>
      <c r="R15" s="498"/>
      <c r="S15" s="498"/>
      <c r="T15" s="501"/>
      <c r="U15" s="501"/>
      <c r="V15" s="501"/>
      <c r="W15" s="501"/>
      <c r="X15" s="501"/>
      <c r="Y15" s="510"/>
      <c r="AA15" s="195">
        <v>0</v>
      </c>
      <c r="AB15" s="195" t="str">
        <f>IF(AA15=1,"APOYO",IF(AA15=2,"TÉCNICO",IF(AA15=3,"EJECUTOR",IF(AA15=4,"LIDER",""))))</f>
        <v/>
      </c>
      <c r="AC15" s="200" t="s">
        <v>331</v>
      </c>
      <c r="AH15" s="195" t="s">
        <v>643</v>
      </c>
    </row>
    <row r="16" spans="1:34" ht="12" hidden="1" customHeight="1" x14ac:dyDescent="0.2">
      <c r="A16" s="385"/>
      <c r="B16" s="509"/>
      <c r="C16" s="498"/>
      <c r="D16" s="499"/>
      <c r="E16" s="499"/>
      <c r="F16" s="502"/>
      <c r="G16" s="502"/>
      <c r="H16" s="502"/>
      <c r="I16" s="502"/>
      <c r="J16" s="499"/>
      <c r="K16" s="499"/>
      <c r="L16" s="503"/>
      <c r="M16" s="499"/>
      <c r="N16" s="498"/>
      <c r="O16" s="499"/>
      <c r="P16" s="499"/>
      <c r="Q16" s="501"/>
      <c r="R16" s="501"/>
      <c r="S16" s="501"/>
      <c r="T16" s="501"/>
      <c r="U16" s="501"/>
      <c r="V16" s="501"/>
      <c r="W16" s="501"/>
      <c r="X16" s="501"/>
      <c r="Y16" s="510"/>
      <c r="AC16" s="200" t="s">
        <v>332</v>
      </c>
      <c r="AH16" s="195" t="s">
        <v>644</v>
      </c>
    </row>
    <row r="17" spans="1:34" ht="20.85" hidden="1" customHeight="1" x14ac:dyDescent="0.2">
      <c r="A17" s="363"/>
      <c r="B17" s="966" t="s">
        <v>519</v>
      </c>
      <c r="C17" s="967"/>
      <c r="D17" s="967"/>
      <c r="E17" s="967"/>
      <c r="F17" s="967"/>
      <c r="G17" s="967"/>
      <c r="H17" s="967"/>
      <c r="I17" s="967"/>
      <c r="J17" s="967"/>
      <c r="K17" s="967"/>
      <c r="L17" s="967"/>
      <c r="M17" s="967"/>
      <c r="N17" s="967"/>
      <c r="O17" s="967"/>
      <c r="P17" s="967"/>
      <c r="Q17" s="967"/>
      <c r="R17" s="967"/>
      <c r="S17" s="967"/>
      <c r="T17" s="967"/>
      <c r="U17" s="967"/>
      <c r="V17" s="967"/>
      <c r="W17" s="967"/>
      <c r="X17" s="967"/>
      <c r="Y17" s="968"/>
      <c r="AC17" s="202" t="s">
        <v>333</v>
      </c>
      <c r="AH17" s="195" t="s">
        <v>638</v>
      </c>
    </row>
    <row r="18" spans="1:34" ht="33" hidden="1" customHeight="1" x14ac:dyDescent="0.2">
      <c r="A18" s="363"/>
      <c r="B18" s="969" t="s">
        <v>635</v>
      </c>
      <c r="C18" s="873"/>
      <c r="D18" s="873"/>
      <c r="E18" s="873"/>
      <c r="F18" s="873"/>
      <c r="G18" s="873"/>
      <c r="H18" s="873"/>
      <c r="I18" s="873"/>
      <c r="J18" s="873"/>
      <c r="K18" s="873"/>
      <c r="L18" s="873"/>
      <c r="M18" s="873"/>
      <c r="N18" s="873"/>
      <c r="O18" s="873"/>
      <c r="P18" s="873"/>
      <c r="Q18" s="873"/>
      <c r="R18" s="873"/>
      <c r="S18" s="873"/>
      <c r="T18" s="873"/>
      <c r="U18" s="873"/>
      <c r="V18" s="873"/>
      <c r="W18" s="873"/>
      <c r="X18" s="873"/>
      <c r="Y18" s="911"/>
      <c r="AA18" s="198" t="s">
        <v>608</v>
      </c>
      <c r="AC18" s="203" t="s">
        <v>334</v>
      </c>
      <c r="AH18" s="195" t="s">
        <v>645</v>
      </c>
    </row>
    <row r="19" spans="1:34" ht="28.5" customHeight="1" thickBot="1" x14ac:dyDescent="0.25">
      <c r="A19" s="363"/>
      <c r="B19" s="1009" t="s">
        <v>634</v>
      </c>
      <c r="C19" s="1010"/>
      <c r="D19" s="1010"/>
      <c r="E19" s="1011"/>
      <c r="F19" s="1012"/>
      <c r="G19" s="1013"/>
      <c r="H19" s="1013"/>
      <c r="I19" s="1013"/>
      <c r="J19" s="1013"/>
      <c r="K19" s="1013"/>
      <c r="L19" s="1014"/>
      <c r="M19" s="1015" t="s">
        <v>632</v>
      </c>
      <c r="N19" s="1016"/>
      <c r="O19" s="1017"/>
      <c r="P19" s="1012"/>
      <c r="Q19" s="1013"/>
      <c r="R19" s="1013"/>
      <c r="S19" s="1013"/>
      <c r="T19" s="1013"/>
      <c r="U19" s="1013"/>
      <c r="V19" s="1014"/>
      <c r="W19" s="183"/>
      <c r="X19" s="183"/>
      <c r="Y19" s="494"/>
      <c r="AA19" s="198"/>
      <c r="AC19" s="204" t="s">
        <v>337</v>
      </c>
      <c r="AH19" s="195" t="s">
        <v>646</v>
      </c>
    </row>
    <row r="20" spans="1:34" s="198" customFormat="1" ht="19.5" customHeight="1" x14ac:dyDescent="0.2">
      <c r="A20" s="197"/>
      <c r="B20" s="963" t="s">
        <v>520</v>
      </c>
      <c r="C20" s="970" t="s">
        <v>607</v>
      </c>
      <c r="D20" s="970"/>
      <c r="E20" s="970"/>
      <c r="F20" s="970"/>
      <c r="G20" s="970"/>
      <c r="H20" s="970"/>
      <c r="I20" s="1005" t="s">
        <v>630</v>
      </c>
      <c r="J20" s="1006"/>
      <c r="K20" s="1006"/>
      <c r="L20" s="1006"/>
      <c r="M20" s="1006"/>
      <c r="N20" s="1006"/>
      <c r="O20" s="1006"/>
      <c r="P20" s="972" t="s">
        <v>510</v>
      </c>
      <c r="Q20" s="973"/>
      <c r="R20" s="973"/>
      <c r="S20" s="973"/>
      <c r="T20" s="973"/>
      <c r="U20" s="973"/>
      <c r="V20" s="974"/>
      <c r="W20" s="959" t="s">
        <v>67</v>
      </c>
      <c r="X20" s="960"/>
      <c r="Y20" s="961" t="s">
        <v>581</v>
      </c>
      <c r="AA20" s="198" t="s">
        <v>587</v>
      </c>
      <c r="AC20" s="205" t="s">
        <v>335</v>
      </c>
      <c r="AH20" s="195" t="s">
        <v>647</v>
      </c>
    </row>
    <row r="21" spans="1:34" s="198" customFormat="1" ht="19.5" customHeight="1" thickBot="1" x14ac:dyDescent="0.25">
      <c r="A21" s="197"/>
      <c r="B21" s="964"/>
      <c r="C21" s="971"/>
      <c r="D21" s="971"/>
      <c r="E21" s="971"/>
      <c r="F21" s="971"/>
      <c r="G21" s="971"/>
      <c r="H21" s="971"/>
      <c r="I21" s="1007"/>
      <c r="J21" s="1008"/>
      <c r="K21" s="1008"/>
      <c r="L21" s="1008"/>
      <c r="M21" s="1008"/>
      <c r="N21" s="1008"/>
      <c r="O21" s="1008"/>
      <c r="P21" s="975"/>
      <c r="Q21" s="976"/>
      <c r="R21" s="976"/>
      <c r="S21" s="976"/>
      <c r="T21" s="976"/>
      <c r="U21" s="976"/>
      <c r="V21" s="977"/>
      <c r="W21" s="383" t="s">
        <v>582</v>
      </c>
      <c r="X21" s="359" t="s">
        <v>596</v>
      </c>
      <c r="Y21" s="962"/>
      <c r="AA21" s="198" t="s">
        <v>609</v>
      </c>
      <c r="AC21" s="198" t="s">
        <v>336</v>
      </c>
      <c r="AH21" s="195" t="s">
        <v>648</v>
      </c>
    </row>
    <row r="22" spans="1:34" s="198" customFormat="1" ht="61.5" customHeight="1" x14ac:dyDescent="0.2">
      <c r="A22" s="197"/>
      <c r="B22" s="271" t="s">
        <v>521</v>
      </c>
      <c r="C22" s="890"/>
      <c r="D22" s="978"/>
      <c r="E22" s="978"/>
      <c r="F22" s="978"/>
      <c r="G22" s="978"/>
      <c r="H22" s="891"/>
      <c r="I22" s="890"/>
      <c r="J22" s="978"/>
      <c r="K22" s="978"/>
      <c r="L22" s="978"/>
      <c r="M22" s="978"/>
      <c r="N22" s="978"/>
      <c r="O22" s="978"/>
      <c r="P22" s="890"/>
      <c r="Q22" s="978"/>
      <c r="R22" s="978"/>
      <c r="S22" s="978"/>
      <c r="T22" s="978"/>
      <c r="U22" s="891"/>
      <c r="V22" s="356"/>
      <c r="W22" s="356">
        <v>3</v>
      </c>
      <c r="X22" s="276">
        <v>33.33</v>
      </c>
      <c r="Y22" s="334" t="s">
        <v>585</v>
      </c>
      <c r="AA22" s="198" t="s">
        <v>610</v>
      </c>
      <c r="AF22" s="206"/>
      <c r="AH22" s="195" t="s">
        <v>649</v>
      </c>
    </row>
    <row r="23" spans="1:34" s="198" customFormat="1" ht="61.5" customHeight="1" x14ac:dyDescent="0.2">
      <c r="A23" s="197"/>
      <c r="B23" s="357" t="s">
        <v>249</v>
      </c>
      <c r="C23" s="571"/>
      <c r="D23" s="572"/>
      <c r="E23" s="572"/>
      <c r="F23" s="572"/>
      <c r="G23" s="572"/>
      <c r="H23" s="870"/>
      <c r="I23" s="571"/>
      <c r="J23" s="572"/>
      <c r="K23" s="572"/>
      <c r="L23" s="572"/>
      <c r="M23" s="572"/>
      <c r="N23" s="572"/>
      <c r="O23" s="572"/>
      <c r="P23" s="571"/>
      <c r="Q23" s="572"/>
      <c r="R23" s="572"/>
      <c r="S23" s="572"/>
      <c r="T23" s="572"/>
      <c r="U23" s="870"/>
      <c r="V23" s="356"/>
      <c r="W23" s="106">
        <v>3</v>
      </c>
      <c r="X23" s="107">
        <v>33.33</v>
      </c>
      <c r="Y23" s="334" t="s">
        <v>585</v>
      </c>
      <c r="AA23" s="198" t="s">
        <v>583</v>
      </c>
      <c r="AF23" s="206"/>
      <c r="AH23" s="195" t="s">
        <v>650</v>
      </c>
    </row>
    <row r="24" spans="1:34" s="198" customFormat="1" ht="61.5" customHeight="1" x14ac:dyDescent="0.2">
      <c r="A24" s="197"/>
      <c r="B24" s="357" t="s">
        <v>522</v>
      </c>
      <c r="C24" s="571"/>
      <c r="D24" s="572"/>
      <c r="E24" s="572"/>
      <c r="F24" s="572"/>
      <c r="G24" s="572"/>
      <c r="H24" s="870"/>
      <c r="I24" s="571"/>
      <c r="J24" s="572"/>
      <c r="K24" s="572"/>
      <c r="L24" s="572"/>
      <c r="M24" s="572"/>
      <c r="N24" s="572"/>
      <c r="O24" s="572"/>
      <c r="P24" s="571"/>
      <c r="Q24" s="572"/>
      <c r="R24" s="572"/>
      <c r="S24" s="572"/>
      <c r="T24" s="572"/>
      <c r="U24" s="870"/>
      <c r="V24" s="356"/>
      <c r="W24" s="106">
        <v>4</v>
      </c>
      <c r="X24" s="277">
        <v>25</v>
      </c>
      <c r="Y24" s="334" t="s">
        <v>585</v>
      </c>
      <c r="AA24" s="198" t="s">
        <v>586</v>
      </c>
      <c r="AF24" s="206"/>
      <c r="AH24" s="198" t="s">
        <v>651</v>
      </c>
    </row>
    <row r="25" spans="1:34" s="198" customFormat="1" ht="61.5" customHeight="1" x14ac:dyDescent="0.2">
      <c r="A25" s="197"/>
      <c r="B25" s="357" t="s">
        <v>523</v>
      </c>
      <c r="C25" s="571"/>
      <c r="D25" s="572"/>
      <c r="E25" s="572"/>
      <c r="F25" s="572"/>
      <c r="G25" s="572"/>
      <c r="H25" s="870"/>
      <c r="I25" s="571"/>
      <c r="J25" s="572"/>
      <c r="K25" s="572"/>
      <c r="L25" s="572"/>
      <c r="M25" s="572"/>
      <c r="N25" s="572"/>
      <c r="O25" s="572"/>
      <c r="P25" s="571"/>
      <c r="Q25" s="572"/>
      <c r="R25" s="572"/>
      <c r="S25" s="572"/>
      <c r="T25" s="572"/>
      <c r="U25" s="870"/>
      <c r="V25" s="356"/>
      <c r="W25" s="106">
        <v>4</v>
      </c>
      <c r="X25" s="277">
        <v>25</v>
      </c>
      <c r="Y25" s="334" t="s">
        <v>585</v>
      </c>
      <c r="AA25" s="198" t="s">
        <v>584</v>
      </c>
      <c r="AF25" s="206"/>
      <c r="AH25" s="195" t="s">
        <v>652</v>
      </c>
    </row>
    <row r="26" spans="1:34" s="198" customFormat="1" ht="61.5" customHeight="1" x14ac:dyDescent="0.2">
      <c r="A26" s="197"/>
      <c r="B26" s="357" t="s">
        <v>276</v>
      </c>
      <c r="C26" s="571"/>
      <c r="D26" s="572"/>
      <c r="E26" s="572"/>
      <c r="F26" s="572"/>
      <c r="G26" s="572"/>
      <c r="H26" s="870"/>
      <c r="I26" s="571"/>
      <c r="J26" s="572"/>
      <c r="K26" s="572"/>
      <c r="L26" s="572"/>
      <c r="M26" s="572"/>
      <c r="N26" s="572"/>
      <c r="O26" s="572"/>
      <c r="P26" s="571"/>
      <c r="Q26" s="572"/>
      <c r="R26" s="572"/>
      <c r="S26" s="572"/>
      <c r="T26" s="572"/>
      <c r="U26" s="870"/>
      <c r="V26" s="356"/>
      <c r="W26" s="106">
        <v>4</v>
      </c>
      <c r="X26" s="277">
        <v>25</v>
      </c>
      <c r="Y26" s="334" t="s">
        <v>585</v>
      </c>
      <c r="AA26" s="198" t="s">
        <v>585</v>
      </c>
      <c r="AB26" s="198" t="s">
        <v>588</v>
      </c>
      <c r="AF26" s="206"/>
      <c r="AH26" s="198" t="s">
        <v>653</v>
      </c>
    </row>
    <row r="27" spans="1:34" s="198" customFormat="1" ht="61.5" customHeight="1" x14ac:dyDescent="0.2">
      <c r="A27" s="197"/>
      <c r="B27" s="357" t="s">
        <v>576</v>
      </c>
      <c r="C27" s="571"/>
      <c r="D27" s="572"/>
      <c r="E27" s="572"/>
      <c r="F27" s="572"/>
      <c r="G27" s="572"/>
      <c r="H27" s="870"/>
      <c r="I27" s="571"/>
      <c r="J27" s="572"/>
      <c r="K27" s="572"/>
      <c r="L27" s="572"/>
      <c r="M27" s="572"/>
      <c r="N27" s="572"/>
      <c r="O27" s="572"/>
      <c r="P27" s="571"/>
      <c r="Q27" s="572"/>
      <c r="R27" s="572"/>
      <c r="S27" s="572"/>
      <c r="T27" s="572"/>
      <c r="U27" s="870"/>
      <c r="V27" s="356"/>
      <c r="W27" s="106">
        <v>4</v>
      </c>
      <c r="X27" s="277">
        <v>25</v>
      </c>
      <c r="Y27" s="334" t="s">
        <v>585</v>
      </c>
      <c r="AB27" s="198" t="s">
        <v>589</v>
      </c>
      <c r="AF27" s="206"/>
      <c r="AH27" s="195" t="s">
        <v>654</v>
      </c>
    </row>
    <row r="28" spans="1:34" s="198" customFormat="1" ht="61.5" customHeight="1" x14ac:dyDescent="0.2">
      <c r="A28" s="197"/>
      <c r="B28" s="357" t="s">
        <v>577</v>
      </c>
      <c r="C28" s="571"/>
      <c r="D28" s="572"/>
      <c r="E28" s="572"/>
      <c r="F28" s="572"/>
      <c r="G28" s="572"/>
      <c r="H28" s="870"/>
      <c r="I28" s="571"/>
      <c r="J28" s="572"/>
      <c r="K28" s="572"/>
      <c r="L28" s="572"/>
      <c r="M28" s="572"/>
      <c r="N28" s="572"/>
      <c r="O28" s="572"/>
      <c r="P28" s="571"/>
      <c r="Q28" s="572"/>
      <c r="R28" s="572"/>
      <c r="S28" s="572"/>
      <c r="T28" s="572"/>
      <c r="U28" s="870"/>
      <c r="V28" s="356"/>
      <c r="W28" s="106">
        <v>1</v>
      </c>
      <c r="X28" s="277">
        <v>100</v>
      </c>
      <c r="Y28" s="334" t="s">
        <v>585</v>
      </c>
      <c r="AF28" s="206"/>
      <c r="AH28" s="198" t="s">
        <v>655</v>
      </c>
    </row>
    <row r="29" spans="1:34" s="198" customFormat="1" ht="61.5" customHeight="1" x14ac:dyDescent="0.2">
      <c r="A29" s="197"/>
      <c r="B29" s="357" t="s">
        <v>602</v>
      </c>
      <c r="C29" s="571"/>
      <c r="D29" s="572"/>
      <c r="E29" s="572"/>
      <c r="F29" s="572"/>
      <c r="G29" s="572"/>
      <c r="H29" s="870"/>
      <c r="I29" s="571"/>
      <c r="J29" s="572"/>
      <c r="K29" s="572"/>
      <c r="L29" s="572"/>
      <c r="M29" s="572"/>
      <c r="N29" s="572"/>
      <c r="O29" s="572"/>
      <c r="P29" s="571"/>
      <c r="Q29" s="572"/>
      <c r="R29" s="572"/>
      <c r="S29" s="572"/>
      <c r="T29" s="572"/>
      <c r="U29" s="870"/>
      <c r="V29" s="356"/>
      <c r="W29" s="106">
        <v>1</v>
      </c>
      <c r="X29" s="277">
        <v>100</v>
      </c>
      <c r="Y29" s="334" t="s">
        <v>585</v>
      </c>
      <c r="AF29" s="206"/>
      <c r="AH29" s="195" t="s">
        <v>656</v>
      </c>
    </row>
    <row r="30" spans="1:34" s="198" customFormat="1" ht="61.5" customHeight="1" x14ac:dyDescent="0.2">
      <c r="A30" s="197"/>
      <c r="B30" s="357" t="s">
        <v>578</v>
      </c>
      <c r="C30" s="571"/>
      <c r="D30" s="572"/>
      <c r="E30" s="572"/>
      <c r="F30" s="572"/>
      <c r="G30" s="572"/>
      <c r="H30" s="870"/>
      <c r="I30" s="571"/>
      <c r="J30" s="572"/>
      <c r="K30" s="572"/>
      <c r="L30" s="572"/>
      <c r="M30" s="572"/>
      <c r="N30" s="572"/>
      <c r="O30" s="870"/>
      <c r="P30" s="571"/>
      <c r="Q30" s="572"/>
      <c r="R30" s="572"/>
      <c r="S30" s="572"/>
      <c r="T30" s="572"/>
      <c r="U30" s="870"/>
      <c r="V30" s="356"/>
      <c r="W30" s="106"/>
      <c r="X30" s="277"/>
      <c r="Y30" s="334"/>
      <c r="AF30" s="206"/>
      <c r="AH30" s="195"/>
    </row>
    <row r="31" spans="1:34" s="198" customFormat="1" ht="61.5" customHeight="1" x14ac:dyDescent="0.2">
      <c r="A31" s="197"/>
      <c r="B31" s="357" t="s">
        <v>579</v>
      </c>
      <c r="C31" s="571"/>
      <c r="D31" s="572"/>
      <c r="E31" s="572"/>
      <c r="F31" s="572"/>
      <c r="G31" s="572"/>
      <c r="H31" s="870"/>
      <c r="I31" s="571"/>
      <c r="J31" s="572"/>
      <c r="K31" s="572"/>
      <c r="L31" s="572"/>
      <c r="M31" s="572"/>
      <c r="N31" s="572"/>
      <c r="O31" s="870"/>
      <c r="P31" s="571"/>
      <c r="Q31" s="572"/>
      <c r="R31" s="572"/>
      <c r="S31" s="572"/>
      <c r="T31" s="572"/>
      <c r="U31" s="870"/>
      <c r="V31" s="356"/>
      <c r="W31" s="106"/>
      <c r="X31" s="277"/>
      <c r="Y31" s="334"/>
      <c r="AF31" s="206"/>
      <c r="AH31" s="195"/>
    </row>
    <row r="32" spans="1:34" s="198" customFormat="1" ht="61.5" customHeight="1" x14ac:dyDescent="0.2">
      <c r="A32" s="197"/>
      <c r="B32" s="357" t="s">
        <v>661</v>
      </c>
      <c r="C32" s="571"/>
      <c r="D32" s="572"/>
      <c r="E32" s="572"/>
      <c r="F32" s="572"/>
      <c r="G32" s="572"/>
      <c r="H32" s="870"/>
      <c r="I32" s="571"/>
      <c r="J32" s="572"/>
      <c r="K32" s="572"/>
      <c r="L32" s="572"/>
      <c r="M32" s="572"/>
      <c r="N32" s="572"/>
      <c r="O32" s="870"/>
      <c r="P32" s="571"/>
      <c r="Q32" s="572"/>
      <c r="R32" s="572"/>
      <c r="S32" s="572"/>
      <c r="T32" s="572"/>
      <c r="U32" s="870"/>
      <c r="V32" s="356"/>
      <c r="W32" s="106"/>
      <c r="X32" s="277"/>
      <c r="Y32" s="334"/>
      <c r="AF32" s="206"/>
      <c r="AH32" s="195"/>
    </row>
    <row r="33" spans="1:34" s="198" customFormat="1" ht="61.5" customHeight="1" x14ac:dyDescent="0.2">
      <c r="A33" s="197"/>
      <c r="B33" s="357" t="s">
        <v>662</v>
      </c>
      <c r="C33" s="571"/>
      <c r="D33" s="572"/>
      <c r="E33" s="572"/>
      <c r="F33" s="572"/>
      <c r="G33" s="572"/>
      <c r="H33" s="870"/>
      <c r="I33" s="571"/>
      <c r="J33" s="572"/>
      <c r="K33" s="572"/>
      <c r="L33" s="572"/>
      <c r="M33" s="572"/>
      <c r="N33" s="572"/>
      <c r="O33" s="870"/>
      <c r="P33" s="571"/>
      <c r="Q33" s="572"/>
      <c r="R33" s="572"/>
      <c r="S33" s="572"/>
      <c r="T33" s="572"/>
      <c r="U33" s="870"/>
      <c r="V33" s="356"/>
      <c r="W33" s="106"/>
      <c r="X33" s="277"/>
      <c r="Y33" s="334"/>
      <c r="AF33" s="206"/>
      <c r="AH33" s="195"/>
    </row>
    <row r="34" spans="1:34" s="198" customFormat="1" ht="61.5" customHeight="1" x14ac:dyDescent="0.2">
      <c r="A34" s="197"/>
      <c r="B34" s="357" t="s">
        <v>663</v>
      </c>
      <c r="C34" s="571"/>
      <c r="D34" s="572"/>
      <c r="E34" s="572"/>
      <c r="F34" s="572"/>
      <c r="G34" s="572"/>
      <c r="H34" s="870"/>
      <c r="I34" s="571"/>
      <c r="J34" s="572"/>
      <c r="K34" s="572"/>
      <c r="L34" s="572"/>
      <c r="M34" s="572"/>
      <c r="N34" s="572"/>
      <c r="O34" s="870"/>
      <c r="P34" s="571"/>
      <c r="Q34" s="572"/>
      <c r="R34" s="572"/>
      <c r="S34" s="572"/>
      <c r="T34" s="572"/>
      <c r="U34" s="870"/>
      <c r="V34" s="356"/>
      <c r="W34" s="106"/>
      <c r="X34" s="277"/>
      <c r="Y34" s="334"/>
      <c r="AF34" s="206"/>
      <c r="AH34" s="195"/>
    </row>
    <row r="35" spans="1:34" s="198" customFormat="1" ht="61.5" customHeight="1" x14ac:dyDescent="0.2">
      <c r="A35" s="197"/>
      <c r="B35" s="357" t="s">
        <v>664</v>
      </c>
      <c r="C35" s="571"/>
      <c r="D35" s="572"/>
      <c r="E35" s="572"/>
      <c r="F35" s="572"/>
      <c r="G35" s="572"/>
      <c r="H35" s="870"/>
      <c r="I35" s="571"/>
      <c r="J35" s="572"/>
      <c r="K35" s="572"/>
      <c r="L35" s="572"/>
      <c r="M35" s="572"/>
      <c r="N35" s="572"/>
      <c r="O35" s="870"/>
      <c r="P35" s="571"/>
      <c r="Q35" s="572"/>
      <c r="R35" s="572"/>
      <c r="S35" s="572"/>
      <c r="T35" s="572"/>
      <c r="U35" s="870"/>
      <c r="V35" s="356"/>
      <c r="W35" s="106"/>
      <c r="X35" s="277"/>
      <c r="Y35" s="334"/>
      <c r="AF35" s="206"/>
      <c r="AH35" s="195"/>
    </row>
    <row r="36" spans="1:34" s="198" customFormat="1" ht="61.5" customHeight="1" x14ac:dyDescent="0.2">
      <c r="A36" s="197"/>
      <c r="B36" s="357" t="s">
        <v>665</v>
      </c>
      <c r="C36" s="571"/>
      <c r="D36" s="572"/>
      <c r="E36" s="572"/>
      <c r="F36" s="572"/>
      <c r="G36" s="572"/>
      <c r="H36" s="870"/>
      <c r="I36" s="571"/>
      <c r="J36" s="572"/>
      <c r="K36" s="572"/>
      <c r="L36" s="572"/>
      <c r="M36" s="572"/>
      <c r="N36" s="572"/>
      <c r="O36" s="870"/>
      <c r="P36" s="571"/>
      <c r="Q36" s="572"/>
      <c r="R36" s="572"/>
      <c r="S36" s="572"/>
      <c r="T36" s="572"/>
      <c r="U36" s="870"/>
      <c r="V36" s="356"/>
      <c r="W36" s="106"/>
      <c r="X36" s="277"/>
      <c r="Y36" s="334"/>
      <c r="AF36" s="206"/>
      <c r="AH36" s="195"/>
    </row>
    <row r="37" spans="1:34" s="198" customFormat="1" ht="61.5" customHeight="1" x14ac:dyDescent="0.2">
      <c r="A37" s="197"/>
      <c r="B37" s="357" t="s">
        <v>666</v>
      </c>
      <c r="C37" s="571"/>
      <c r="D37" s="572"/>
      <c r="E37" s="572"/>
      <c r="F37" s="572"/>
      <c r="G37" s="572"/>
      <c r="H37" s="870"/>
      <c r="I37" s="571"/>
      <c r="J37" s="572"/>
      <c r="K37" s="572"/>
      <c r="L37" s="572"/>
      <c r="M37" s="572"/>
      <c r="N37" s="572"/>
      <c r="O37" s="870"/>
      <c r="P37" s="571"/>
      <c r="Q37" s="572"/>
      <c r="R37" s="572"/>
      <c r="S37" s="572"/>
      <c r="T37" s="572"/>
      <c r="U37" s="870"/>
      <c r="V37" s="356"/>
      <c r="W37" s="106"/>
      <c r="X37" s="277"/>
      <c r="Y37" s="334"/>
      <c r="AF37" s="206"/>
      <c r="AH37" s="195"/>
    </row>
    <row r="38" spans="1:34" s="198" customFormat="1" ht="61.5" customHeight="1" x14ac:dyDescent="0.2">
      <c r="A38" s="197"/>
      <c r="B38" s="357" t="s">
        <v>667</v>
      </c>
      <c r="C38" s="571"/>
      <c r="D38" s="572"/>
      <c r="E38" s="572"/>
      <c r="F38" s="572"/>
      <c r="G38" s="572"/>
      <c r="H38" s="870"/>
      <c r="I38" s="571"/>
      <c r="J38" s="572"/>
      <c r="K38" s="572"/>
      <c r="L38" s="572"/>
      <c r="M38" s="572"/>
      <c r="N38" s="572"/>
      <c r="O38" s="870"/>
      <c r="P38" s="571"/>
      <c r="Q38" s="572"/>
      <c r="R38" s="572"/>
      <c r="S38" s="572"/>
      <c r="T38" s="572"/>
      <c r="U38" s="870"/>
      <c r="V38" s="356"/>
      <c r="W38" s="106"/>
      <c r="X38" s="277"/>
      <c r="Y38" s="334"/>
      <c r="AF38" s="206"/>
      <c r="AH38" s="195"/>
    </row>
    <row r="39" spans="1:34" s="198" customFormat="1" ht="61.5" customHeight="1" x14ac:dyDescent="0.2">
      <c r="A39" s="197"/>
      <c r="B39" s="357" t="s">
        <v>668</v>
      </c>
      <c r="C39" s="571"/>
      <c r="D39" s="572"/>
      <c r="E39" s="572"/>
      <c r="F39" s="572"/>
      <c r="G39" s="572"/>
      <c r="H39" s="870"/>
      <c r="I39" s="571"/>
      <c r="J39" s="572"/>
      <c r="K39" s="572"/>
      <c r="L39" s="572"/>
      <c r="M39" s="572"/>
      <c r="N39" s="572"/>
      <c r="O39" s="870"/>
      <c r="P39" s="571"/>
      <c r="Q39" s="572"/>
      <c r="R39" s="572"/>
      <c r="S39" s="572"/>
      <c r="T39" s="572"/>
      <c r="U39" s="870"/>
      <c r="V39" s="356"/>
      <c r="W39" s="106"/>
      <c r="X39" s="277"/>
      <c r="Y39" s="334"/>
      <c r="AF39" s="206"/>
      <c r="AH39" s="195"/>
    </row>
    <row r="40" spans="1:34" s="198" customFormat="1" ht="61.5" customHeight="1" x14ac:dyDescent="0.2">
      <c r="A40" s="197"/>
      <c r="B40" s="357" t="s">
        <v>669</v>
      </c>
      <c r="C40" s="571"/>
      <c r="D40" s="572"/>
      <c r="E40" s="572"/>
      <c r="F40" s="572"/>
      <c r="G40" s="572"/>
      <c r="H40" s="870"/>
      <c r="I40" s="571"/>
      <c r="J40" s="572"/>
      <c r="K40" s="572"/>
      <c r="L40" s="572"/>
      <c r="M40" s="572"/>
      <c r="N40" s="572"/>
      <c r="O40" s="572"/>
      <c r="P40" s="571"/>
      <c r="Q40" s="572"/>
      <c r="R40" s="572"/>
      <c r="S40" s="572"/>
      <c r="T40" s="572"/>
      <c r="U40" s="870"/>
      <c r="V40" s="356"/>
      <c r="W40" s="106">
        <v>1</v>
      </c>
      <c r="X40" s="277">
        <v>100</v>
      </c>
      <c r="Y40" s="334" t="s">
        <v>585</v>
      </c>
      <c r="AF40" s="206"/>
      <c r="AH40" s="198" t="s">
        <v>657</v>
      </c>
    </row>
    <row r="41" spans="1:34" s="198" customFormat="1" ht="61.5" customHeight="1" thickBot="1" x14ac:dyDescent="0.25">
      <c r="A41" s="197"/>
      <c r="B41" s="458" t="s">
        <v>670</v>
      </c>
      <c r="C41" s="574"/>
      <c r="D41" s="575"/>
      <c r="E41" s="575"/>
      <c r="F41" s="575"/>
      <c r="G41" s="575"/>
      <c r="H41" s="872"/>
      <c r="I41" s="574"/>
      <c r="J41" s="575"/>
      <c r="K41" s="575"/>
      <c r="L41" s="575"/>
      <c r="M41" s="575"/>
      <c r="N41" s="575"/>
      <c r="O41" s="575"/>
      <c r="P41" s="574"/>
      <c r="Q41" s="575"/>
      <c r="R41" s="575"/>
      <c r="S41" s="575"/>
      <c r="T41" s="575"/>
      <c r="U41" s="872"/>
      <c r="V41" s="356"/>
      <c r="W41" s="384">
        <v>2</v>
      </c>
      <c r="X41" s="336">
        <v>50</v>
      </c>
      <c r="Y41" s="337" t="s">
        <v>585</v>
      </c>
      <c r="AF41" s="206"/>
      <c r="AH41" s="198" t="s">
        <v>659</v>
      </c>
    </row>
    <row r="42" spans="1:34" s="198" customFormat="1" ht="27.75" customHeight="1" x14ac:dyDescent="0.2">
      <c r="A42" s="197"/>
      <c r="B42" s="924" t="s">
        <v>519</v>
      </c>
      <c r="C42" s="925"/>
      <c r="D42" s="925"/>
      <c r="E42" s="925"/>
      <c r="F42" s="925"/>
      <c r="G42" s="925"/>
      <c r="H42" s="925"/>
      <c r="I42" s="925"/>
      <c r="J42" s="925"/>
      <c r="K42" s="925"/>
      <c r="L42" s="925"/>
      <c r="M42" s="925"/>
      <c r="N42" s="925"/>
      <c r="O42" s="925"/>
      <c r="P42" s="925"/>
      <c r="Q42" s="925"/>
      <c r="R42" s="925"/>
      <c r="S42" s="925"/>
      <c r="T42" s="925"/>
      <c r="U42" s="925"/>
      <c r="V42" s="926"/>
      <c r="W42" s="371"/>
      <c r="X42" s="371"/>
      <c r="Y42" s="372"/>
      <c r="AF42" s="206"/>
    </row>
    <row r="43" spans="1:34" s="198" customFormat="1" ht="48.75" customHeight="1" thickBot="1" x14ac:dyDescent="0.25">
      <c r="A43" s="197"/>
      <c r="B43" s="687"/>
      <c r="C43" s="688"/>
      <c r="D43" s="688"/>
      <c r="E43" s="688"/>
      <c r="F43" s="688"/>
      <c r="G43" s="688"/>
      <c r="H43" s="688"/>
      <c r="I43" s="688"/>
      <c r="J43" s="688"/>
      <c r="K43" s="688"/>
      <c r="L43" s="688"/>
      <c r="M43" s="688"/>
      <c r="N43" s="688"/>
      <c r="O43" s="688"/>
      <c r="P43" s="688"/>
      <c r="Q43" s="688"/>
      <c r="R43" s="688"/>
      <c r="S43" s="688"/>
      <c r="T43" s="688"/>
      <c r="U43" s="688"/>
      <c r="V43" s="689"/>
      <c r="W43" s="367"/>
      <c r="X43" s="367"/>
      <c r="Y43" s="368"/>
      <c r="AF43" s="206"/>
    </row>
    <row r="44" spans="1:34" s="198" customFormat="1" ht="20.25" customHeight="1" x14ac:dyDescent="0.2">
      <c r="A44" s="197"/>
      <c r="B44" s="921" t="s">
        <v>524</v>
      </c>
      <c r="C44" s="922"/>
      <c r="D44" s="922"/>
      <c r="E44" s="922"/>
      <c r="F44" s="922"/>
      <c r="G44" s="922"/>
      <c r="H44" s="922"/>
      <c r="I44" s="922"/>
      <c r="J44" s="922"/>
      <c r="K44" s="922"/>
      <c r="L44" s="922"/>
      <c r="M44" s="922"/>
      <c r="N44" s="922"/>
      <c r="O44" s="922"/>
      <c r="P44" s="922"/>
      <c r="Q44" s="922"/>
      <c r="R44" s="922"/>
      <c r="S44" s="922"/>
      <c r="T44" s="922"/>
      <c r="U44" s="922"/>
      <c r="V44" s="923"/>
      <c r="W44" s="369"/>
      <c r="X44" s="369"/>
      <c r="Y44" s="370"/>
      <c r="AF44" s="206"/>
    </row>
    <row r="45" spans="1:34" s="198" customFormat="1" ht="20.25" customHeight="1" x14ac:dyDescent="0.2">
      <c r="A45" s="197"/>
      <c r="B45" s="272" t="s">
        <v>520</v>
      </c>
      <c r="C45" s="909" t="s">
        <v>525</v>
      </c>
      <c r="D45" s="909"/>
      <c r="E45" s="909"/>
      <c r="F45" s="909"/>
      <c r="G45" s="909"/>
      <c r="H45" s="909"/>
      <c r="I45" s="909"/>
      <c r="J45" s="909"/>
      <c r="K45" s="909"/>
      <c r="L45" s="909"/>
      <c r="M45" s="909" t="s">
        <v>526</v>
      </c>
      <c r="N45" s="909"/>
      <c r="O45" s="909"/>
      <c r="P45" s="909"/>
      <c r="Q45" s="909"/>
      <c r="R45" s="909"/>
      <c r="S45" s="909"/>
      <c r="T45" s="909"/>
      <c r="U45" s="909"/>
      <c r="V45" s="910"/>
      <c r="W45" s="365"/>
      <c r="X45" s="365"/>
      <c r="Y45" s="366"/>
      <c r="AH45" s="195"/>
    </row>
    <row r="46" spans="1:34" s="198" customFormat="1" ht="20.25" customHeight="1" x14ac:dyDescent="0.2">
      <c r="A46" s="197"/>
      <c r="B46" s="357" t="s">
        <v>521</v>
      </c>
      <c r="C46" s="873"/>
      <c r="D46" s="873"/>
      <c r="E46" s="873"/>
      <c r="F46" s="873"/>
      <c r="G46" s="873"/>
      <c r="H46" s="873"/>
      <c r="I46" s="873"/>
      <c r="J46" s="873"/>
      <c r="K46" s="873"/>
      <c r="L46" s="873"/>
      <c r="M46" s="873"/>
      <c r="N46" s="873"/>
      <c r="O46" s="873"/>
      <c r="P46" s="873"/>
      <c r="Q46" s="873"/>
      <c r="R46" s="873"/>
      <c r="S46" s="873"/>
      <c r="T46" s="873"/>
      <c r="U46" s="873"/>
      <c r="V46" s="911"/>
      <c r="W46" s="367"/>
      <c r="X46" s="367"/>
      <c r="Y46" s="368"/>
    </row>
    <row r="47" spans="1:34" s="198" customFormat="1" ht="20.25" customHeight="1" x14ac:dyDescent="0.2">
      <c r="A47" s="197"/>
      <c r="B47" s="357" t="s">
        <v>249</v>
      </c>
      <c r="C47" s="873"/>
      <c r="D47" s="873"/>
      <c r="E47" s="873"/>
      <c r="F47" s="873"/>
      <c r="G47" s="873"/>
      <c r="H47" s="873"/>
      <c r="I47" s="873"/>
      <c r="J47" s="873"/>
      <c r="K47" s="873"/>
      <c r="L47" s="873"/>
      <c r="M47" s="873"/>
      <c r="N47" s="873"/>
      <c r="O47" s="873"/>
      <c r="P47" s="873"/>
      <c r="Q47" s="873"/>
      <c r="R47" s="873"/>
      <c r="S47" s="873"/>
      <c r="T47" s="873"/>
      <c r="U47" s="873"/>
      <c r="V47" s="911"/>
      <c r="W47" s="367"/>
      <c r="X47" s="367"/>
      <c r="Y47" s="368"/>
      <c r="AH47" s="195"/>
    </row>
    <row r="48" spans="1:34" s="198" customFormat="1" ht="20.25" customHeight="1" thickBot="1" x14ac:dyDescent="0.25">
      <c r="A48" s="197"/>
      <c r="B48" s="458" t="s">
        <v>522</v>
      </c>
      <c r="C48" s="688"/>
      <c r="D48" s="688"/>
      <c r="E48" s="688"/>
      <c r="F48" s="688"/>
      <c r="G48" s="688"/>
      <c r="H48" s="688"/>
      <c r="I48" s="688"/>
      <c r="J48" s="688"/>
      <c r="K48" s="688"/>
      <c r="L48" s="688"/>
      <c r="M48" s="688"/>
      <c r="N48" s="688"/>
      <c r="O48" s="688"/>
      <c r="P48" s="688"/>
      <c r="Q48" s="688"/>
      <c r="R48" s="688"/>
      <c r="S48" s="688"/>
      <c r="T48" s="688"/>
      <c r="U48" s="688"/>
      <c r="V48" s="689"/>
      <c r="W48" s="367"/>
      <c r="X48" s="367"/>
      <c r="Y48" s="368"/>
    </row>
    <row r="49" spans="1:35" s="198" customFormat="1" ht="20.25" hidden="1" customHeight="1" x14ac:dyDescent="0.2">
      <c r="A49" s="197"/>
      <c r="B49" s="927" t="s">
        <v>527</v>
      </c>
      <c r="C49" s="927"/>
      <c r="D49" s="927"/>
      <c r="E49" s="927"/>
      <c r="F49" s="927"/>
      <c r="G49" s="927"/>
      <c r="H49" s="927"/>
      <c r="I49" s="927"/>
      <c r="J49" s="927"/>
      <c r="K49" s="927"/>
      <c r="L49" s="927"/>
      <c r="M49" s="927"/>
      <c r="N49" s="927"/>
      <c r="O49" s="927"/>
      <c r="P49" s="927"/>
      <c r="Q49" s="927"/>
      <c r="R49" s="927"/>
      <c r="S49" s="927"/>
      <c r="T49" s="927"/>
      <c r="U49" s="927"/>
      <c r="V49" s="927"/>
      <c r="W49" s="369"/>
      <c r="X49" s="369"/>
      <c r="Y49" s="370"/>
      <c r="AH49" s="195"/>
    </row>
    <row r="50" spans="1:35" s="198" customFormat="1" ht="20.25" hidden="1" customHeight="1" x14ac:dyDescent="0.2">
      <c r="A50" s="197"/>
      <c r="B50" s="943" t="s">
        <v>562</v>
      </c>
      <c r="C50" s="943"/>
      <c r="D50" s="943"/>
      <c r="E50" s="943"/>
      <c r="F50" s="943"/>
      <c r="G50" s="943"/>
      <c r="H50" s="943"/>
      <c r="I50" s="943"/>
      <c r="J50" s="943"/>
      <c r="K50" s="943"/>
      <c r="L50" s="943"/>
      <c r="M50" s="943"/>
      <c r="N50" s="943"/>
      <c r="O50" s="943"/>
      <c r="P50" s="943"/>
      <c r="Q50" s="943"/>
      <c r="R50" s="943"/>
      <c r="S50" s="943"/>
      <c r="T50" s="943"/>
      <c r="U50" s="943"/>
      <c r="V50" s="943"/>
      <c r="W50" s="373"/>
      <c r="X50" s="373"/>
      <c r="Y50" s="374"/>
    </row>
    <row r="51" spans="1:35" s="198" customFormat="1" ht="26.25" hidden="1" customHeight="1" x14ac:dyDescent="0.2">
      <c r="A51" s="197"/>
      <c r="B51" s="480"/>
      <c r="C51" s="481"/>
      <c r="D51" s="481"/>
      <c r="E51" s="481"/>
      <c r="F51" s="481"/>
      <c r="G51" s="481"/>
      <c r="H51" s="481"/>
      <c r="I51" s="482"/>
      <c r="J51" s="947" t="s">
        <v>528</v>
      </c>
      <c r="K51" s="947"/>
      <c r="L51" s="947"/>
      <c r="M51" s="947"/>
      <c r="N51" s="947"/>
      <c r="O51" s="947"/>
      <c r="P51" s="947"/>
      <c r="Q51" s="482"/>
      <c r="R51" s="482"/>
      <c r="S51" s="948" t="s">
        <v>529</v>
      </c>
      <c r="T51" s="948"/>
      <c r="U51" s="483"/>
      <c r="V51" s="484"/>
      <c r="Y51" s="274"/>
      <c r="AH51" s="195"/>
    </row>
    <row r="52" spans="1:35" s="198" customFormat="1" ht="30" hidden="1" customHeight="1" x14ac:dyDescent="0.2">
      <c r="A52" s="197"/>
      <c r="B52" s="467"/>
      <c r="C52" s="944"/>
      <c r="D52" s="945"/>
      <c r="E52" s="945"/>
      <c r="F52" s="945"/>
      <c r="G52" s="946"/>
      <c r="H52" s="469"/>
      <c r="I52" s="469"/>
      <c r="J52" s="944"/>
      <c r="K52" s="945"/>
      <c r="L52" s="945"/>
      <c r="M52" s="945"/>
      <c r="N52" s="945"/>
      <c r="O52" s="945"/>
      <c r="P52" s="946"/>
      <c r="Q52" s="469"/>
      <c r="R52" s="469"/>
      <c r="S52" s="944"/>
      <c r="T52" s="946"/>
      <c r="U52" s="472"/>
      <c r="V52" s="479"/>
      <c r="Y52" s="199"/>
      <c r="AD52" s="210"/>
    </row>
    <row r="53" spans="1:35" s="198" customFormat="1" ht="20.25" hidden="1" customHeight="1" x14ac:dyDescent="0.25">
      <c r="A53" s="197"/>
      <c r="B53" s="485"/>
      <c r="C53" s="486"/>
      <c r="D53" s="486"/>
      <c r="E53" s="486"/>
      <c r="F53" s="486"/>
      <c r="G53" s="486"/>
      <c r="H53" s="487"/>
      <c r="I53" s="488"/>
      <c r="J53" s="488"/>
      <c r="K53" s="488"/>
      <c r="L53" s="488"/>
      <c r="M53" s="488"/>
      <c r="N53" s="488"/>
      <c r="O53" s="488"/>
      <c r="P53" s="488"/>
      <c r="Q53" s="489"/>
      <c r="R53" s="490"/>
      <c r="S53" s="490"/>
      <c r="T53" s="490"/>
      <c r="U53" s="490"/>
      <c r="V53" s="491"/>
      <c r="W53" s="209"/>
      <c r="X53" s="209"/>
      <c r="Y53" s="275"/>
      <c r="AD53" s="210"/>
    </row>
    <row r="54" spans="1:35" s="198" customFormat="1" ht="20.25" hidden="1" customHeight="1" x14ac:dyDescent="0.2">
      <c r="A54" s="197"/>
      <c r="B54" s="1021" t="s">
        <v>531</v>
      </c>
      <c r="C54" s="1022"/>
      <c r="D54" s="1022"/>
      <c r="E54" s="1022"/>
      <c r="F54" s="1022"/>
      <c r="G54" s="1022"/>
      <c r="H54" s="1022"/>
      <c r="I54" s="1022"/>
      <c r="J54" s="1022"/>
      <c r="K54" s="1022"/>
      <c r="L54" s="1022"/>
      <c r="M54" s="1022"/>
      <c r="N54" s="1022"/>
      <c r="O54" s="1022"/>
      <c r="P54" s="1022"/>
      <c r="Q54" s="1022"/>
      <c r="R54" s="1022"/>
      <c r="S54" s="1022"/>
      <c r="T54" s="1022"/>
      <c r="U54" s="1022"/>
      <c r="V54" s="1022"/>
      <c r="W54" s="1023"/>
      <c r="X54" s="1023"/>
      <c r="Y54" s="1024"/>
    </row>
    <row r="55" spans="1:35" s="198" customFormat="1" ht="25.5" hidden="1" customHeight="1" x14ac:dyDescent="0.2">
      <c r="A55" s="197"/>
      <c r="B55" s="273"/>
      <c r="C55" s="207"/>
      <c r="D55" s="207"/>
      <c r="E55" s="207"/>
      <c r="F55" s="207"/>
      <c r="G55" s="207"/>
      <c r="H55" s="207"/>
      <c r="I55" s="1025" t="s">
        <v>532</v>
      </c>
      <c r="J55" s="1025"/>
      <c r="K55" s="1025"/>
      <c r="L55" s="1025"/>
      <c r="M55" s="1025"/>
      <c r="N55" s="1025"/>
      <c r="O55" s="1025"/>
      <c r="P55" s="1025"/>
      <c r="Q55" s="207"/>
      <c r="R55" s="919" t="s">
        <v>533</v>
      </c>
      <c r="S55" s="919"/>
      <c r="T55" s="207"/>
      <c r="U55" s="207"/>
      <c r="V55" s="207"/>
      <c r="W55" s="207"/>
      <c r="X55" s="207"/>
      <c r="Y55" s="274"/>
    </row>
    <row r="56" spans="1:35" s="198" customFormat="1" ht="28.5" hidden="1" customHeight="1" x14ac:dyDescent="0.25">
      <c r="A56" s="197"/>
      <c r="B56" s="273"/>
      <c r="C56" s="571" t="s">
        <v>272</v>
      </c>
      <c r="D56" s="572"/>
      <c r="E56" s="572"/>
      <c r="F56" s="572"/>
      <c r="G56" s="870"/>
      <c r="H56" s="208"/>
      <c r="I56" s="1029"/>
      <c r="J56" s="1030"/>
      <c r="K56" s="1030"/>
      <c r="L56" s="1030"/>
      <c r="M56" s="1030"/>
      <c r="N56" s="1030"/>
      <c r="O56" s="1030"/>
      <c r="P56" s="1031"/>
      <c r="Q56" s="207"/>
      <c r="R56" s="571"/>
      <c r="S56" s="870"/>
      <c r="T56" s="207"/>
      <c r="U56" s="207"/>
      <c r="V56" s="207"/>
      <c r="W56" s="207"/>
      <c r="X56" s="207"/>
      <c r="Y56" s="274"/>
      <c r="AD56" s="210" t="s">
        <v>534</v>
      </c>
      <c r="AE56" s="210" t="s">
        <v>272</v>
      </c>
      <c r="AH56" s="210" t="s">
        <v>16</v>
      </c>
      <c r="AI56" s="210"/>
    </row>
    <row r="57" spans="1:35" s="198" customFormat="1" ht="19.350000000000001" hidden="1" customHeight="1" x14ac:dyDescent="0.2">
      <c r="A57" s="197"/>
      <c r="B57" s="273"/>
      <c r="C57" s="207"/>
      <c r="D57" s="207"/>
      <c r="E57" s="207"/>
      <c r="F57" s="207"/>
      <c r="G57" s="207"/>
      <c r="H57" s="207"/>
      <c r="I57" s="207"/>
      <c r="J57" s="207"/>
      <c r="K57" s="207"/>
      <c r="L57" s="207"/>
      <c r="M57" s="207"/>
      <c r="N57" s="207"/>
      <c r="O57" s="207"/>
      <c r="P57" s="207"/>
      <c r="Q57" s="207"/>
      <c r="R57" s="207"/>
      <c r="S57" s="207"/>
      <c r="T57" s="207"/>
      <c r="U57" s="207"/>
      <c r="V57" s="207"/>
      <c r="W57" s="207"/>
      <c r="X57" s="207"/>
      <c r="Y57" s="274"/>
      <c r="AD57" s="210" t="s">
        <v>535</v>
      </c>
      <c r="AE57" s="211" t="s">
        <v>536</v>
      </c>
      <c r="AH57" s="210" t="s">
        <v>17</v>
      </c>
      <c r="AI57" s="210"/>
    </row>
    <row r="58" spans="1:35" s="198" customFormat="1" ht="19.350000000000001" hidden="1" customHeight="1" x14ac:dyDescent="0.2">
      <c r="A58" s="197"/>
      <c r="B58" s="939" t="s">
        <v>560</v>
      </c>
      <c r="C58" s="929"/>
      <c r="D58" s="929"/>
      <c r="E58" s="929"/>
      <c r="F58" s="929"/>
      <c r="G58" s="929"/>
      <c r="H58" s="929"/>
      <c r="I58" s="929"/>
      <c r="J58" s="929"/>
      <c r="K58" s="929"/>
      <c r="L58" s="929"/>
      <c r="M58" s="929"/>
      <c r="N58" s="930"/>
      <c r="O58" s="928" t="s">
        <v>561</v>
      </c>
      <c r="P58" s="929"/>
      <c r="Q58" s="929"/>
      <c r="R58" s="929"/>
      <c r="S58" s="929"/>
      <c r="T58" s="929"/>
      <c r="U58" s="929"/>
      <c r="V58" s="930"/>
      <c r="W58" s="373"/>
      <c r="X58" s="373"/>
      <c r="Y58" s="374"/>
      <c r="AD58" s="210" t="s">
        <v>537</v>
      </c>
      <c r="AE58" s="211" t="s">
        <v>538</v>
      </c>
      <c r="AH58" s="210" t="s">
        <v>18</v>
      </c>
      <c r="AI58" s="210"/>
    </row>
    <row r="59" spans="1:35" s="198" customFormat="1" ht="19.350000000000001" hidden="1" customHeight="1" x14ac:dyDescent="0.25">
      <c r="A59" s="197"/>
      <c r="B59" s="460"/>
      <c r="C59" s="461"/>
      <c r="D59" s="461"/>
      <c r="E59" s="461"/>
      <c r="F59" s="462"/>
      <c r="G59" s="462"/>
      <c r="H59" s="462"/>
      <c r="I59" s="462"/>
      <c r="J59" s="462"/>
      <c r="K59" s="462"/>
      <c r="L59" s="462"/>
      <c r="M59" s="463"/>
      <c r="N59" s="464"/>
      <c r="O59" s="463"/>
      <c r="P59" s="463"/>
      <c r="Q59" s="465"/>
      <c r="R59" s="463"/>
      <c r="S59" s="463"/>
      <c r="T59" s="463"/>
      <c r="U59" s="463"/>
      <c r="V59" s="466"/>
      <c r="W59" s="209"/>
      <c r="X59" s="209"/>
      <c r="Y59" s="275"/>
      <c r="AD59" s="198" t="s">
        <v>539</v>
      </c>
      <c r="AE59" s="211" t="s">
        <v>540</v>
      </c>
      <c r="AH59" s="210" t="s">
        <v>19</v>
      </c>
      <c r="AI59" s="210"/>
    </row>
    <row r="60" spans="1:35" s="198" customFormat="1" ht="19.350000000000001" hidden="1" customHeight="1" x14ac:dyDescent="0.25">
      <c r="A60" s="197"/>
      <c r="B60" s="467"/>
      <c r="C60" s="468" t="s">
        <v>541</v>
      </c>
      <c r="D60" s="469"/>
      <c r="E60" s="468"/>
      <c r="F60" s="470"/>
      <c r="G60" s="468"/>
      <c r="H60" s="471" t="s">
        <v>542</v>
      </c>
      <c r="I60" s="469"/>
      <c r="J60" s="470"/>
      <c r="K60" s="471"/>
      <c r="L60" s="469"/>
      <c r="M60" s="472" t="s">
        <v>606</v>
      </c>
      <c r="N60" s="473"/>
      <c r="O60" s="472"/>
      <c r="P60" s="472"/>
      <c r="Q60" s="474"/>
      <c r="R60" s="472"/>
      <c r="S60" s="472"/>
      <c r="T60" s="472"/>
      <c r="U60" s="472"/>
      <c r="V60" s="475"/>
      <c r="W60" s="209"/>
      <c r="X60" s="209"/>
      <c r="Y60" s="275"/>
      <c r="AD60" s="210" t="s">
        <v>543</v>
      </c>
      <c r="AE60" s="211" t="s">
        <v>538</v>
      </c>
      <c r="AH60" s="210" t="s">
        <v>20</v>
      </c>
      <c r="AI60" s="210"/>
    </row>
    <row r="61" spans="1:35" s="198" customFormat="1" ht="19.350000000000001" hidden="1" customHeight="1" x14ac:dyDescent="0.25">
      <c r="A61" s="197"/>
      <c r="B61" s="476"/>
      <c r="C61" s="469"/>
      <c r="D61" s="477"/>
      <c r="E61" s="477"/>
      <c r="F61" s="477"/>
      <c r="G61" s="468"/>
      <c r="H61" s="468"/>
      <c r="I61" s="469"/>
      <c r="J61" s="468"/>
      <c r="K61" s="468"/>
      <c r="L61" s="468"/>
      <c r="M61" s="471"/>
      <c r="N61" s="478"/>
      <c r="O61" s="472"/>
      <c r="P61" s="469"/>
      <c r="Q61" s="469"/>
      <c r="R61" s="928"/>
      <c r="S61" s="929"/>
      <c r="T61" s="930"/>
      <c r="U61" s="469"/>
      <c r="V61" s="479"/>
      <c r="W61" s="209"/>
      <c r="X61" s="209"/>
      <c r="Y61" s="275"/>
      <c r="AD61" s="210" t="s">
        <v>544</v>
      </c>
      <c r="AE61" s="211" t="s">
        <v>545</v>
      </c>
      <c r="AH61" s="198" t="s">
        <v>573</v>
      </c>
    </row>
    <row r="62" spans="1:35" s="198" customFormat="1" ht="19.350000000000001" hidden="1" customHeight="1" x14ac:dyDescent="0.25">
      <c r="A62" s="197"/>
      <c r="B62" s="476"/>
      <c r="C62" s="468" t="s">
        <v>541</v>
      </c>
      <c r="D62" s="469"/>
      <c r="E62" s="468"/>
      <c r="F62" s="470"/>
      <c r="G62" s="468"/>
      <c r="H62" s="471" t="s">
        <v>542</v>
      </c>
      <c r="I62" s="469"/>
      <c r="J62" s="470"/>
      <c r="K62" s="471"/>
      <c r="L62" s="469"/>
      <c r="M62" s="472" t="s">
        <v>546</v>
      </c>
      <c r="N62" s="473"/>
      <c r="O62" s="472"/>
      <c r="P62" s="472"/>
      <c r="Q62" s="474"/>
      <c r="R62" s="472"/>
      <c r="S62" s="472"/>
      <c r="T62" s="468"/>
      <c r="U62" s="468"/>
      <c r="V62" s="473"/>
      <c r="W62" s="212"/>
      <c r="X62" s="212"/>
      <c r="Y62" s="275"/>
      <c r="AD62" s="210" t="s">
        <v>530</v>
      </c>
      <c r="AE62" s="211" t="s">
        <v>547</v>
      </c>
    </row>
    <row r="63" spans="1:35" s="198" customFormat="1" ht="19.350000000000001" hidden="1" customHeight="1" thickBot="1" x14ac:dyDescent="0.3">
      <c r="A63" s="197"/>
      <c r="B63" s="476"/>
      <c r="C63" s="477"/>
      <c r="D63" s="477"/>
      <c r="E63" s="477"/>
      <c r="F63" s="468"/>
      <c r="G63" s="468"/>
      <c r="H63" s="468"/>
      <c r="I63" s="468"/>
      <c r="J63" s="468"/>
      <c r="K63" s="468"/>
      <c r="L63" s="471"/>
      <c r="M63" s="471"/>
      <c r="N63" s="478"/>
      <c r="O63" s="472"/>
      <c r="P63" s="472"/>
      <c r="Q63" s="474"/>
      <c r="R63" s="472"/>
      <c r="S63" s="472"/>
      <c r="T63" s="472"/>
      <c r="U63" s="472"/>
      <c r="V63" s="475"/>
      <c r="W63" s="338"/>
      <c r="X63" s="338"/>
      <c r="Y63" s="339"/>
      <c r="AD63" s="210" t="s">
        <v>548</v>
      </c>
      <c r="AE63" s="211" t="s">
        <v>549</v>
      </c>
    </row>
    <row r="64" spans="1:35" s="198" customFormat="1" ht="18.75" customHeight="1" thickBot="1" x14ac:dyDescent="0.25">
      <c r="A64" s="197"/>
      <c r="B64" s="459" t="s">
        <v>520</v>
      </c>
      <c r="C64" s="931" t="s">
        <v>8</v>
      </c>
      <c r="D64" s="932"/>
      <c r="E64" s="932"/>
      <c r="F64" s="932"/>
      <c r="G64" s="936" t="s">
        <v>343</v>
      </c>
      <c r="H64" s="937"/>
      <c r="I64" s="938"/>
      <c r="J64" s="931" t="s">
        <v>2</v>
      </c>
      <c r="K64" s="932"/>
      <c r="L64" s="932"/>
      <c r="M64" s="932"/>
      <c r="N64" s="932"/>
      <c r="O64" s="932"/>
      <c r="P64" s="932"/>
      <c r="Q64" s="932"/>
      <c r="R64" s="932"/>
      <c r="S64" s="932"/>
      <c r="T64" s="932"/>
      <c r="U64" s="932"/>
      <c r="V64" s="933"/>
      <c r="W64" s="381"/>
      <c r="X64" s="381"/>
      <c r="Y64" s="382"/>
      <c r="AE64" s="211" t="s">
        <v>550</v>
      </c>
    </row>
    <row r="65" spans="1:31" ht="47.25" customHeight="1" x14ac:dyDescent="0.2">
      <c r="A65" s="363"/>
      <c r="B65" s="271"/>
      <c r="C65" s="912" t="e">
        <f>VLOOKUP(B65,$AE$86:$AI$196,2)</f>
        <v>#N/A</v>
      </c>
      <c r="D65" s="913"/>
      <c r="E65" s="913"/>
      <c r="F65" s="914"/>
      <c r="G65" s="915" t="e">
        <f>VLOOKUP(B65,'Ref.Diccionario de Competencias'!$D$5:$F$115,2)</f>
        <v>#N/A</v>
      </c>
      <c r="H65" s="915"/>
      <c r="I65" s="915"/>
      <c r="J65" s="934" t="e">
        <f>VLOOKUP(B65,'Ref.Diccionario de Competencias'!$D$5:$F$115,3,FALSE)</f>
        <v>#N/A</v>
      </c>
      <c r="K65" s="934"/>
      <c r="L65" s="934"/>
      <c r="M65" s="934"/>
      <c r="N65" s="934"/>
      <c r="O65" s="934"/>
      <c r="P65" s="934"/>
      <c r="Q65" s="934"/>
      <c r="R65" s="934"/>
      <c r="S65" s="934"/>
      <c r="T65" s="934"/>
      <c r="U65" s="934"/>
      <c r="V65" s="935"/>
      <c r="W65" s="375"/>
      <c r="X65" s="375"/>
      <c r="Y65" s="378"/>
      <c r="AE65" s="211" t="s">
        <v>551</v>
      </c>
    </row>
    <row r="66" spans="1:31" ht="47.25" customHeight="1" x14ac:dyDescent="0.2">
      <c r="A66" s="363"/>
      <c r="B66" s="357"/>
      <c r="C66" s="912" t="e">
        <f t="shared" ref="C66:C67" si="0">VLOOKUP(B66,$AE$86:$AI$196,2)</f>
        <v>#N/A</v>
      </c>
      <c r="D66" s="913"/>
      <c r="E66" s="913"/>
      <c r="F66" s="914"/>
      <c r="G66" s="915" t="e">
        <f>VLOOKUP(B66,'Ref.Diccionario de Competencias'!$D$5:$F$115,2)</f>
        <v>#N/A</v>
      </c>
      <c r="H66" s="915"/>
      <c r="I66" s="915"/>
      <c r="J66" s="934" t="e">
        <f>VLOOKUP(B66,'Ref.Diccionario de Competencias'!$D$5:$F$115,3,FALSE)</f>
        <v>#N/A</v>
      </c>
      <c r="K66" s="934"/>
      <c r="L66" s="934"/>
      <c r="M66" s="934"/>
      <c r="N66" s="934"/>
      <c r="O66" s="934"/>
      <c r="P66" s="934"/>
      <c r="Q66" s="934"/>
      <c r="R66" s="934"/>
      <c r="S66" s="934"/>
      <c r="T66" s="934"/>
      <c r="U66" s="934"/>
      <c r="V66" s="935"/>
      <c r="W66" s="376"/>
      <c r="X66" s="376"/>
      <c r="Y66" s="379"/>
      <c r="AE66" s="211" t="s">
        <v>552</v>
      </c>
    </row>
    <row r="67" spans="1:31" ht="47.25" customHeight="1" thickBot="1" x14ac:dyDescent="0.25">
      <c r="A67" s="363"/>
      <c r="B67" s="458"/>
      <c r="C67" s="912" t="e">
        <f t="shared" si="0"/>
        <v>#N/A</v>
      </c>
      <c r="D67" s="913"/>
      <c r="E67" s="913"/>
      <c r="F67" s="914"/>
      <c r="G67" s="915" t="e">
        <f>VLOOKUP(B67,'Ref.Diccionario de Competencias'!$D$5:$F$115,2)</f>
        <v>#N/A</v>
      </c>
      <c r="H67" s="915"/>
      <c r="I67" s="915"/>
      <c r="J67" s="934" t="e">
        <f>VLOOKUP(B67,'Ref.Diccionario de Competencias'!$D$5:$F$115,3,FALSE)</f>
        <v>#N/A</v>
      </c>
      <c r="K67" s="934"/>
      <c r="L67" s="934"/>
      <c r="M67" s="934"/>
      <c r="N67" s="934"/>
      <c r="O67" s="934"/>
      <c r="P67" s="934"/>
      <c r="Q67" s="934"/>
      <c r="R67" s="934"/>
      <c r="S67" s="934"/>
      <c r="T67" s="934"/>
      <c r="U67" s="934"/>
      <c r="V67" s="935"/>
      <c r="W67" s="377"/>
      <c r="X67" s="377"/>
      <c r="Y67" s="380"/>
      <c r="AE67" s="211" t="s">
        <v>553</v>
      </c>
    </row>
    <row r="68" spans="1:31" ht="19.5" customHeight="1" thickBot="1" x14ac:dyDescent="0.25">
      <c r="A68" s="363"/>
      <c r="B68" s="459" t="s">
        <v>520</v>
      </c>
      <c r="C68" s="931" t="s">
        <v>9</v>
      </c>
      <c r="D68" s="932"/>
      <c r="E68" s="932"/>
      <c r="F68" s="932"/>
      <c r="G68" s="936" t="s">
        <v>343</v>
      </c>
      <c r="H68" s="937"/>
      <c r="I68" s="938"/>
      <c r="J68" s="931" t="s">
        <v>2</v>
      </c>
      <c r="K68" s="932"/>
      <c r="L68" s="932"/>
      <c r="M68" s="932"/>
      <c r="N68" s="932"/>
      <c r="O68" s="932"/>
      <c r="P68" s="932"/>
      <c r="Q68" s="932"/>
      <c r="R68" s="932"/>
      <c r="S68" s="932"/>
      <c r="T68" s="932"/>
      <c r="U68" s="932"/>
      <c r="V68" s="933"/>
      <c r="W68" s="381"/>
      <c r="X68" s="381"/>
      <c r="Y68" s="382"/>
      <c r="AE68" s="211" t="s">
        <v>554</v>
      </c>
    </row>
    <row r="69" spans="1:31" ht="47.25" customHeight="1" x14ac:dyDescent="0.2">
      <c r="A69" s="363"/>
      <c r="B69" s="271"/>
      <c r="C69" s="934" t="e">
        <f>VLOOKUP(B69,$AE$200:$AI$232,2)</f>
        <v>#N/A</v>
      </c>
      <c r="D69" s="934"/>
      <c r="E69" s="934"/>
      <c r="F69" s="934"/>
      <c r="G69" s="915" t="e">
        <f>VLOOKUP(B69,'Ref.Diccionario de Competencias'!$D$119:$F$151,2,FALSE)</f>
        <v>#N/A</v>
      </c>
      <c r="H69" s="915"/>
      <c r="I69" s="915"/>
      <c r="J69" s="934" t="e">
        <f>VLOOKUP(B69,'Ref.Diccionario de Competencias'!$D$119:$F$151,3,FALSE)</f>
        <v>#N/A</v>
      </c>
      <c r="K69" s="934"/>
      <c r="L69" s="934"/>
      <c r="M69" s="934"/>
      <c r="N69" s="934"/>
      <c r="O69" s="934"/>
      <c r="P69" s="934"/>
      <c r="Q69" s="934"/>
      <c r="R69" s="934"/>
      <c r="S69" s="934"/>
      <c r="T69" s="934"/>
      <c r="U69" s="934"/>
      <c r="V69" s="935"/>
      <c r="W69" s="375"/>
      <c r="X69" s="375"/>
      <c r="Y69" s="378"/>
      <c r="AE69" s="211" t="s">
        <v>555</v>
      </c>
    </row>
    <row r="70" spans="1:31" ht="48" customHeight="1" x14ac:dyDescent="0.2">
      <c r="A70" s="363"/>
      <c r="B70" s="357"/>
      <c r="C70" s="934" t="e">
        <f t="shared" ref="C70:C71" si="1">VLOOKUP(B70,$AE$200:$AI$232,2)</f>
        <v>#N/A</v>
      </c>
      <c r="D70" s="934"/>
      <c r="E70" s="934"/>
      <c r="F70" s="934"/>
      <c r="G70" s="915" t="e">
        <f>VLOOKUP(B70,'Ref.Diccionario de Competencias'!$D$119:$F$151,2,FALSE)</f>
        <v>#N/A</v>
      </c>
      <c r="H70" s="915"/>
      <c r="I70" s="915"/>
      <c r="J70" s="934" t="e">
        <f>VLOOKUP(B70,'Ref.Diccionario de Competencias'!$D$119:$F$151,3,FALSE)</f>
        <v>#N/A</v>
      </c>
      <c r="K70" s="934"/>
      <c r="L70" s="934"/>
      <c r="M70" s="934"/>
      <c r="N70" s="934"/>
      <c r="O70" s="934"/>
      <c r="P70" s="934"/>
      <c r="Q70" s="934"/>
      <c r="R70" s="934"/>
      <c r="S70" s="934"/>
      <c r="T70" s="934"/>
      <c r="U70" s="934"/>
      <c r="V70" s="935"/>
      <c r="W70" s="376"/>
      <c r="X70" s="376"/>
      <c r="Y70" s="379"/>
      <c r="AE70" s="211" t="s">
        <v>556</v>
      </c>
    </row>
    <row r="71" spans="1:31" ht="47.25" customHeight="1" thickBot="1" x14ac:dyDescent="0.25">
      <c r="A71" s="364"/>
      <c r="B71" s="458"/>
      <c r="C71" s="1026" t="e">
        <f t="shared" si="1"/>
        <v>#N/A</v>
      </c>
      <c r="D71" s="1026"/>
      <c r="E71" s="1026"/>
      <c r="F71" s="1026"/>
      <c r="G71" s="1027" t="e">
        <f>VLOOKUP(B71,'Ref.Diccionario de Competencias'!$D$119:$F$151,2,FALSE)</f>
        <v>#N/A</v>
      </c>
      <c r="H71" s="1027"/>
      <c r="I71" s="1027"/>
      <c r="J71" s="1026" t="e">
        <f>VLOOKUP(B71,'Ref.Diccionario de Competencias'!$D$119:$F$151,3,FALSE)</f>
        <v>#N/A</v>
      </c>
      <c r="K71" s="1026"/>
      <c r="L71" s="1026"/>
      <c r="M71" s="1026"/>
      <c r="N71" s="1026"/>
      <c r="O71" s="1026"/>
      <c r="P71" s="1026"/>
      <c r="Q71" s="1026"/>
      <c r="R71" s="1026"/>
      <c r="S71" s="1026"/>
      <c r="T71" s="1026"/>
      <c r="U71" s="1026"/>
      <c r="V71" s="1028"/>
      <c r="W71" s="377"/>
      <c r="X71" s="377"/>
      <c r="Y71" s="380"/>
      <c r="AE71" s="211" t="s">
        <v>557</v>
      </c>
    </row>
    <row r="72" spans="1:31" x14ac:dyDescent="0.2">
      <c r="B72" s="941" t="s">
        <v>617</v>
      </c>
      <c r="C72" s="942"/>
      <c r="D72" s="940"/>
      <c r="E72" s="940"/>
      <c r="F72" s="940"/>
      <c r="G72" s="214"/>
      <c r="H72" s="214"/>
      <c r="I72" s="214"/>
      <c r="J72" s="214"/>
      <c r="K72" s="214"/>
      <c r="L72" s="214"/>
      <c r="M72" s="214"/>
      <c r="N72" s="214"/>
      <c r="O72" s="214"/>
      <c r="P72" s="214"/>
      <c r="Q72" s="214"/>
      <c r="R72" s="214"/>
      <c r="S72" s="214"/>
      <c r="T72" s="214"/>
      <c r="U72" s="214"/>
      <c r="V72" s="214"/>
      <c r="W72" s="214"/>
      <c r="X72" s="214"/>
      <c r="Y72" s="217"/>
    </row>
    <row r="73" spans="1:31" x14ac:dyDescent="0.2">
      <c r="B73" s="213"/>
      <c r="C73" s="214"/>
      <c r="D73" s="215"/>
      <c r="E73" s="216"/>
      <c r="F73" s="216"/>
      <c r="G73" s="216"/>
      <c r="H73" s="216"/>
      <c r="I73" s="216"/>
      <c r="J73" s="216"/>
      <c r="K73" s="214"/>
      <c r="L73" s="214"/>
      <c r="M73" s="215"/>
      <c r="N73" s="215"/>
      <c r="O73" s="215"/>
      <c r="P73" s="215"/>
      <c r="Q73" s="215"/>
      <c r="R73" s="215"/>
      <c r="S73" s="215"/>
      <c r="T73" s="215"/>
      <c r="U73" s="215"/>
      <c r="V73" s="215"/>
      <c r="W73" s="215"/>
      <c r="X73" s="215"/>
      <c r="Y73" s="217"/>
    </row>
    <row r="74" spans="1:31" x14ac:dyDescent="0.2">
      <c r="B74" s="213"/>
      <c r="C74" s="214"/>
      <c r="D74" s="215"/>
      <c r="E74" s="216"/>
      <c r="F74" s="216"/>
      <c r="G74" s="216"/>
      <c r="H74" s="216"/>
      <c r="I74" s="216"/>
      <c r="J74" s="216"/>
      <c r="K74" s="214"/>
      <c r="L74" s="214"/>
      <c r="M74" s="215"/>
      <c r="N74" s="215"/>
      <c r="O74" s="215"/>
      <c r="P74" s="215"/>
      <c r="Q74" s="215"/>
      <c r="R74" s="215"/>
      <c r="S74" s="215"/>
      <c r="T74" s="215"/>
      <c r="U74" s="215"/>
      <c r="V74" s="215"/>
      <c r="W74" s="215"/>
      <c r="X74" s="215"/>
      <c r="Y74" s="217"/>
    </row>
    <row r="75" spans="1:31" x14ac:dyDescent="0.2">
      <c r="B75" s="213"/>
      <c r="C75" s="214"/>
      <c r="D75" s="215"/>
      <c r="E75" s="216"/>
      <c r="F75" s="216"/>
      <c r="G75" s="216"/>
      <c r="H75" s="216"/>
      <c r="I75" s="216"/>
      <c r="J75" s="216"/>
      <c r="K75" s="214"/>
      <c r="L75" s="214"/>
      <c r="M75" s="215"/>
      <c r="N75" s="215"/>
      <c r="O75" s="215"/>
      <c r="P75" s="215"/>
      <c r="Q75" s="215"/>
      <c r="R75" s="215"/>
      <c r="S75" s="215"/>
      <c r="T75" s="215"/>
      <c r="U75" s="215"/>
      <c r="V75" s="215"/>
      <c r="W75" s="215"/>
      <c r="X75" s="215"/>
      <c r="Y75" s="217"/>
    </row>
    <row r="76" spans="1:31" x14ac:dyDescent="0.2">
      <c r="B76" s="213"/>
      <c r="C76" s="214"/>
      <c r="D76" s="215"/>
      <c r="E76" s="216"/>
      <c r="F76" s="216"/>
      <c r="G76" s="216"/>
      <c r="H76" s="216"/>
      <c r="I76" s="216"/>
      <c r="J76" s="216"/>
      <c r="K76" s="214"/>
      <c r="L76" s="214"/>
      <c r="M76" s="215"/>
      <c r="N76" s="215"/>
      <c r="O76" s="215"/>
      <c r="P76" s="215"/>
      <c r="Q76" s="215"/>
      <c r="R76" s="215"/>
      <c r="S76" s="215"/>
      <c r="T76" s="215"/>
      <c r="U76" s="215"/>
      <c r="V76" s="215"/>
      <c r="W76" s="215"/>
      <c r="X76" s="215"/>
      <c r="Y76" s="217"/>
    </row>
    <row r="77" spans="1:31" x14ac:dyDescent="0.2">
      <c r="B77" s="213"/>
      <c r="F77" s="358"/>
      <c r="G77" s="358"/>
      <c r="H77" s="358"/>
      <c r="I77" s="358"/>
      <c r="J77" s="358"/>
      <c r="K77" s="328"/>
      <c r="M77" s="195"/>
      <c r="O77" s="328"/>
      <c r="P77" s="329"/>
      <c r="Q77" s="358"/>
      <c r="R77" s="358"/>
      <c r="S77" s="358"/>
      <c r="V77" s="216"/>
      <c r="W77" s="216"/>
      <c r="X77" s="216"/>
      <c r="Y77" s="217"/>
    </row>
    <row r="78" spans="1:31" x14ac:dyDescent="0.2">
      <c r="B78" s="213"/>
      <c r="F78" s="916" t="s">
        <v>636</v>
      </c>
      <c r="G78" s="916"/>
      <c r="H78" s="916"/>
      <c r="I78" s="916"/>
      <c r="J78" s="916"/>
      <c r="K78" s="916"/>
      <c r="M78" s="195"/>
      <c r="O78" s="917" t="s">
        <v>575</v>
      </c>
      <c r="P78" s="917"/>
      <c r="Q78" s="917"/>
      <c r="R78" s="917"/>
      <c r="S78" s="917"/>
      <c r="V78" s="216"/>
      <c r="W78" s="216"/>
      <c r="X78" s="216"/>
      <c r="Y78" s="217"/>
    </row>
    <row r="79" spans="1:31" x14ac:dyDescent="0.2">
      <c r="B79" s="213"/>
      <c r="F79" s="512"/>
      <c r="G79" s="512"/>
      <c r="H79" s="512"/>
      <c r="I79" s="512"/>
      <c r="J79" s="512"/>
      <c r="K79" s="512"/>
      <c r="M79" s="195"/>
      <c r="O79" s="215"/>
      <c r="P79" s="215"/>
      <c r="Q79" s="215"/>
      <c r="R79" s="215"/>
      <c r="S79" s="215"/>
      <c r="V79" s="216"/>
      <c r="W79" s="216"/>
      <c r="X79" s="216"/>
      <c r="Y79" s="217"/>
    </row>
    <row r="80" spans="1:31" x14ac:dyDescent="0.2">
      <c r="B80" s="213"/>
      <c r="F80" s="511" t="s">
        <v>558</v>
      </c>
      <c r="G80" s="918">
        <f>F7</f>
        <v>0</v>
      </c>
      <c r="H80" s="918"/>
      <c r="I80" s="918"/>
      <c r="J80" s="918"/>
      <c r="K80" s="918"/>
      <c r="M80" s="195"/>
      <c r="O80" s="908" t="s">
        <v>558</v>
      </c>
      <c r="P80" s="908"/>
      <c r="Q80" s="1045">
        <f>F19</f>
        <v>0</v>
      </c>
      <c r="R80" s="1045"/>
      <c r="S80" s="1045"/>
      <c r="T80" s="1045"/>
      <c r="V80" s="216"/>
      <c r="W80" s="216"/>
      <c r="X80" s="216"/>
      <c r="Y80" s="217"/>
    </row>
    <row r="81" spans="2:35" ht="13.5" thickBot="1" x14ac:dyDescent="0.25">
      <c r="B81" s="218"/>
      <c r="C81" s="201"/>
      <c r="D81" s="201"/>
      <c r="E81" s="201"/>
      <c r="F81" s="269" t="s">
        <v>559</v>
      </c>
      <c r="G81" s="1044">
        <f>F9</f>
        <v>0</v>
      </c>
      <c r="H81" s="1044"/>
      <c r="I81" s="514"/>
      <c r="J81" s="514"/>
      <c r="K81" s="514"/>
      <c r="L81" s="201"/>
      <c r="M81" s="201"/>
      <c r="N81" s="201"/>
      <c r="O81" s="920" t="s">
        <v>574</v>
      </c>
      <c r="P81" s="920"/>
      <c r="Q81" s="1046">
        <f>P19</f>
        <v>0</v>
      </c>
      <c r="R81" s="1046"/>
      <c r="S81" s="1046"/>
      <c r="V81" s="269"/>
      <c r="W81" s="269"/>
      <c r="X81" s="219"/>
      <c r="Y81" s="220"/>
    </row>
    <row r="82" spans="2:35" hidden="1" x14ac:dyDescent="0.2">
      <c r="B82" s="221"/>
      <c r="C82" s="221"/>
      <c r="D82" s="221"/>
      <c r="E82" s="221"/>
      <c r="F82" s="221"/>
      <c r="G82" s="221"/>
      <c r="H82" s="221"/>
      <c r="I82" s="221"/>
      <c r="J82" s="221"/>
      <c r="K82" s="221"/>
      <c r="L82" s="221"/>
      <c r="M82" s="222"/>
      <c r="N82" s="221"/>
      <c r="O82" s="221"/>
      <c r="P82" s="222"/>
      <c r="Q82" s="222"/>
      <c r="R82" s="222"/>
      <c r="S82" s="222"/>
      <c r="T82" s="222"/>
      <c r="U82" s="222"/>
      <c r="V82" s="222"/>
      <c r="W82" s="222"/>
      <c r="X82" s="222"/>
      <c r="Y82" s="221"/>
    </row>
    <row r="83" spans="2:35" hidden="1" x14ac:dyDescent="0.2">
      <c r="B83" s="221"/>
      <c r="C83" s="221"/>
      <c r="D83" s="221"/>
      <c r="E83" s="221"/>
      <c r="F83" s="221"/>
      <c r="G83" s="221"/>
      <c r="H83" s="221"/>
      <c r="I83" s="221"/>
      <c r="J83" s="221"/>
      <c r="K83" s="221"/>
      <c r="L83" s="221"/>
      <c r="M83" s="222"/>
      <c r="N83" s="221"/>
      <c r="O83" s="221"/>
      <c r="P83" s="222"/>
      <c r="Q83" s="222"/>
      <c r="R83" s="222"/>
      <c r="S83" s="222"/>
      <c r="T83" s="222"/>
      <c r="U83" s="222"/>
      <c r="V83" s="222"/>
      <c r="W83" s="222"/>
      <c r="X83" s="222"/>
      <c r="Y83" s="221"/>
    </row>
    <row r="84" spans="2:35" ht="18" x14ac:dyDescent="0.2">
      <c r="B84" s="221"/>
      <c r="C84" s="221"/>
      <c r="D84" s="221"/>
      <c r="E84" s="221"/>
      <c r="F84" s="221"/>
      <c r="G84" s="221"/>
      <c r="H84" s="221"/>
      <c r="I84" s="221"/>
      <c r="J84" s="221"/>
      <c r="K84" s="221"/>
      <c r="L84" s="221"/>
      <c r="M84" s="222"/>
      <c r="N84" s="221"/>
      <c r="O84" s="221"/>
      <c r="P84" s="222"/>
      <c r="Q84" s="222"/>
      <c r="R84" s="222"/>
      <c r="S84" s="222"/>
      <c r="T84" s="222"/>
      <c r="U84" s="222"/>
      <c r="V84" s="222"/>
      <c r="W84" s="222"/>
      <c r="X84" s="222"/>
      <c r="Y84" s="221"/>
      <c r="AE84" s="223" t="s">
        <v>8</v>
      </c>
      <c r="AF84" s="223"/>
      <c r="AG84" s="223"/>
      <c r="AH84" s="223"/>
      <c r="AI84" s="224"/>
    </row>
    <row r="85" spans="2:35" ht="63.75" x14ac:dyDescent="0.2">
      <c r="B85" s="221"/>
      <c r="C85" s="221"/>
      <c r="D85" s="221"/>
      <c r="E85" s="221"/>
      <c r="F85" s="221"/>
      <c r="G85" s="221"/>
      <c r="H85" s="221"/>
      <c r="I85" s="221"/>
      <c r="J85" s="221"/>
      <c r="K85" s="221"/>
      <c r="L85" s="221"/>
      <c r="M85" s="222"/>
      <c r="N85" s="221"/>
      <c r="O85" s="221"/>
      <c r="P85" s="222"/>
      <c r="Q85" s="222"/>
      <c r="R85" s="222"/>
      <c r="S85" s="222"/>
      <c r="T85" s="222"/>
      <c r="U85" s="222"/>
      <c r="V85" s="222"/>
      <c r="W85" s="222"/>
      <c r="X85" s="222"/>
      <c r="Y85" s="221"/>
      <c r="AE85" s="225" t="s">
        <v>10</v>
      </c>
      <c r="AF85" s="226" t="s">
        <v>342</v>
      </c>
      <c r="AG85" s="225" t="s">
        <v>12</v>
      </c>
      <c r="AH85" s="225" t="s">
        <v>343</v>
      </c>
      <c r="AI85" s="225" t="s">
        <v>2</v>
      </c>
    </row>
    <row r="86" spans="2:35" ht="270" x14ac:dyDescent="0.2">
      <c r="B86" s="221"/>
      <c r="C86" s="221"/>
      <c r="D86" s="221"/>
      <c r="E86" s="221"/>
      <c r="F86" s="221"/>
      <c r="G86" s="221"/>
      <c r="H86" s="221"/>
      <c r="I86" s="221"/>
      <c r="J86" s="221"/>
      <c r="K86" s="221"/>
      <c r="L86" s="221"/>
      <c r="M86" s="222"/>
      <c r="N86" s="221"/>
      <c r="O86" s="221"/>
      <c r="P86" s="222"/>
      <c r="Q86" s="222"/>
      <c r="R86" s="222"/>
      <c r="S86" s="222"/>
      <c r="T86" s="222"/>
      <c r="U86" s="222"/>
      <c r="V86" s="222"/>
      <c r="W86" s="222"/>
      <c r="X86" s="222"/>
      <c r="Y86" s="221"/>
      <c r="AE86" s="227">
        <v>1</v>
      </c>
      <c r="AF86" s="228" t="s">
        <v>344</v>
      </c>
      <c r="AG86" s="229" t="s">
        <v>345</v>
      </c>
      <c r="AH86" s="229" t="s">
        <v>346</v>
      </c>
      <c r="AI86" s="230" t="s">
        <v>182</v>
      </c>
    </row>
    <row r="87" spans="2:35" ht="270" x14ac:dyDescent="0.2">
      <c r="B87" s="221"/>
      <c r="C87" s="221"/>
      <c r="D87" s="221"/>
      <c r="E87" s="221"/>
      <c r="F87" s="221"/>
      <c r="G87" s="221"/>
      <c r="H87" s="221"/>
      <c r="I87" s="221"/>
      <c r="J87" s="221"/>
      <c r="K87" s="221"/>
      <c r="L87" s="221"/>
      <c r="M87" s="222"/>
      <c r="N87" s="221"/>
      <c r="O87" s="221"/>
      <c r="P87" s="222"/>
      <c r="Q87" s="222"/>
      <c r="R87" s="222"/>
      <c r="S87" s="222"/>
      <c r="T87" s="222"/>
      <c r="U87" s="222"/>
      <c r="V87" s="222"/>
      <c r="W87" s="222"/>
      <c r="X87" s="222"/>
      <c r="Y87" s="221"/>
      <c r="AE87" s="227">
        <v>2</v>
      </c>
      <c r="AF87" s="228" t="s">
        <v>344</v>
      </c>
      <c r="AG87" s="229" t="s">
        <v>345</v>
      </c>
      <c r="AH87" s="229" t="s">
        <v>347</v>
      </c>
      <c r="AI87" s="230" t="s">
        <v>134</v>
      </c>
    </row>
    <row r="88" spans="2:35" ht="270" x14ac:dyDescent="0.2">
      <c r="B88" s="221"/>
      <c r="C88" s="221"/>
      <c r="D88" s="221"/>
      <c r="E88" s="221"/>
      <c r="F88" s="221"/>
      <c r="G88" s="221"/>
      <c r="H88" s="221"/>
      <c r="I88" s="221"/>
      <c r="J88" s="221"/>
      <c r="K88" s="221"/>
      <c r="L88" s="221"/>
      <c r="M88" s="222"/>
      <c r="N88" s="221"/>
      <c r="O88" s="221"/>
      <c r="P88" s="222"/>
      <c r="Q88" s="222"/>
      <c r="R88" s="222"/>
      <c r="S88" s="222"/>
      <c r="T88" s="222"/>
      <c r="U88" s="222"/>
      <c r="V88" s="222"/>
      <c r="W88" s="222"/>
      <c r="X88" s="222"/>
      <c r="Y88" s="221"/>
      <c r="AE88" s="227">
        <v>3</v>
      </c>
      <c r="AF88" s="228" t="s">
        <v>344</v>
      </c>
      <c r="AG88" s="229" t="s">
        <v>345</v>
      </c>
      <c r="AH88" s="229" t="s">
        <v>348</v>
      </c>
      <c r="AI88" s="230" t="s">
        <v>349</v>
      </c>
    </row>
    <row r="89" spans="2:35" ht="146.25" x14ac:dyDescent="0.2">
      <c r="B89" s="221"/>
      <c r="C89" s="221"/>
      <c r="D89" s="221"/>
      <c r="E89" s="221"/>
      <c r="F89" s="221"/>
      <c r="G89" s="221"/>
      <c r="H89" s="221"/>
      <c r="I89" s="221"/>
      <c r="J89" s="221"/>
      <c r="K89" s="221"/>
      <c r="L89" s="221"/>
      <c r="M89" s="222"/>
      <c r="N89" s="221"/>
      <c r="O89" s="221"/>
      <c r="P89" s="222"/>
      <c r="Q89" s="222"/>
      <c r="R89" s="222"/>
      <c r="S89" s="222"/>
      <c r="T89" s="222"/>
      <c r="U89" s="222"/>
      <c r="V89" s="222"/>
      <c r="W89" s="222"/>
      <c r="X89" s="222"/>
      <c r="Y89" s="221"/>
      <c r="AE89" s="231">
        <v>4</v>
      </c>
      <c r="AF89" s="232" t="s">
        <v>350</v>
      </c>
      <c r="AG89" s="233" t="s">
        <v>185</v>
      </c>
      <c r="AH89" s="233" t="s">
        <v>346</v>
      </c>
      <c r="AI89" s="234" t="s">
        <v>186</v>
      </c>
    </row>
    <row r="90" spans="2:35" ht="78.75" x14ac:dyDescent="0.2">
      <c r="B90" s="221"/>
      <c r="C90" s="221"/>
      <c r="D90" s="221"/>
      <c r="E90" s="221"/>
      <c r="F90" s="221"/>
      <c r="G90" s="221"/>
      <c r="H90" s="221"/>
      <c r="I90" s="221"/>
      <c r="J90" s="221"/>
      <c r="K90" s="221"/>
      <c r="L90" s="221"/>
      <c r="M90" s="222"/>
      <c r="N90" s="221"/>
      <c r="O90" s="221"/>
      <c r="P90" s="222"/>
      <c r="Q90" s="222"/>
      <c r="R90" s="222"/>
      <c r="S90" s="222"/>
      <c r="T90" s="222"/>
      <c r="U90" s="222"/>
      <c r="V90" s="222"/>
      <c r="W90" s="222"/>
      <c r="X90" s="222"/>
      <c r="Y90" s="221"/>
      <c r="AE90" s="231">
        <v>5</v>
      </c>
      <c r="AF90" s="232" t="s">
        <v>350</v>
      </c>
      <c r="AG90" s="233" t="s">
        <v>185</v>
      </c>
      <c r="AH90" s="233" t="s">
        <v>347</v>
      </c>
      <c r="AI90" s="234" t="s">
        <v>141</v>
      </c>
    </row>
    <row r="91" spans="2:35" ht="78.75" x14ac:dyDescent="0.2">
      <c r="B91" s="221"/>
      <c r="C91" s="221"/>
      <c r="D91" s="221"/>
      <c r="E91" s="221"/>
      <c r="F91" s="221"/>
      <c r="G91" s="221"/>
      <c r="H91" s="221"/>
      <c r="I91" s="221"/>
      <c r="J91" s="221"/>
      <c r="K91" s="221"/>
      <c r="L91" s="221"/>
      <c r="M91" s="222"/>
      <c r="N91" s="221"/>
      <c r="O91" s="221"/>
      <c r="P91" s="222"/>
      <c r="Q91" s="222"/>
      <c r="R91" s="222"/>
      <c r="S91" s="222"/>
      <c r="T91" s="222"/>
      <c r="U91" s="222"/>
      <c r="V91" s="222"/>
      <c r="W91" s="222"/>
      <c r="X91" s="222"/>
      <c r="Y91" s="221"/>
      <c r="AE91" s="231">
        <v>6</v>
      </c>
      <c r="AF91" s="232" t="s">
        <v>350</v>
      </c>
      <c r="AG91" s="233" t="s">
        <v>185</v>
      </c>
      <c r="AH91" s="233" t="s">
        <v>348</v>
      </c>
      <c r="AI91" s="234" t="s">
        <v>351</v>
      </c>
    </row>
    <row r="92" spans="2:35" ht="247.5" x14ac:dyDescent="0.2">
      <c r="B92" s="221"/>
      <c r="C92" s="221"/>
      <c r="D92" s="221"/>
      <c r="E92" s="221"/>
      <c r="F92" s="221"/>
      <c r="G92" s="221"/>
      <c r="H92" s="221"/>
      <c r="I92" s="221"/>
      <c r="J92" s="221"/>
      <c r="K92" s="221"/>
      <c r="L92" s="221"/>
      <c r="M92" s="222"/>
      <c r="N92" s="221"/>
      <c r="O92" s="221"/>
      <c r="P92" s="222"/>
      <c r="Q92" s="222"/>
      <c r="R92" s="222"/>
      <c r="S92" s="222"/>
      <c r="T92" s="222"/>
      <c r="U92" s="222"/>
      <c r="V92" s="222"/>
      <c r="W92" s="222"/>
      <c r="X92" s="222"/>
      <c r="Y92" s="221"/>
      <c r="AE92" s="227">
        <v>7</v>
      </c>
      <c r="AF92" s="228" t="s">
        <v>352</v>
      </c>
      <c r="AG92" s="229" t="s">
        <v>173</v>
      </c>
      <c r="AH92" s="229" t="s">
        <v>346</v>
      </c>
      <c r="AI92" s="230" t="s">
        <v>353</v>
      </c>
    </row>
    <row r="93" spans="2:35" ht="213.75" x14ac:dyDescent="0.2">
      <c r="B93" s="221"/>
      <c r="C93" s="221"/>
      <c r="D93" s="221"/>
      <c r="E93" s="221"/>
      <c r="F93" s="221"/>
      <c r="G93" s="221"/>
      <c r="H93" s="221"/>
      <c r="I93" s="221"/>
      <c r="J93" s="221"/>
      <c r="K93" s="221"/>
      <c r="L93" s="221"/>
      <c r="M93" s="222"/>
      <c r="N93" s="221"/>
      <c r="O93" s="221"/>
      <c r="P93" s="222"/>
      <c r="Q93" s="222"/>
      <c r="R93" s="222"/>
      <c r="S93" s="222"/>
      <c r="T93" s="222"/>
      <c r="U93" s="222"/>
      <c r="V93" s="222"/>
      <c r="W93" s="222"/>
      <c r="X93" s="222"/>
      <c r="Y93" s="221"/>
      <c r="AE93" s="227">
        <v>8</v>
      </c>
      <c r="AF93" s="228" t="s">
        <v>352</v>
      </c>
      <c r="AG93" s="229" t="s">
        <v>173</v>
      </c>
      <c r="AH93" s="229" t="s">
        <v>347</v>
      </c>
      <c r="AI93" s="230" t="s">
        <v>354</v>
      </c>
    </row>
    <row r="94" spans="2:35" ht="213.75" x14ac:dyDescent="0.2">
      <c r="B94" s="221"/>
      <c r="C94" s="221"/>
      <c r="D94" s="221"/>
      <c r="E94" s="221"/>
      <c r="F94" s="221"/>
      <c r="G94" s="221"/>
      <c r="H94" s="221"/>
      <c r="I94" s="221"/>
      <c r="J94" s="221"/>
      <c r="K94" s="221"/>
      <c r="L94" s="221"/>
      <c r="M94" s="222"/>
      <c r="N94" s="221"/>
      <c r="O94" s="221"/>
      <c r="P94" s="222"/>
      <c r="Q94" s="222"/>
      <c r="R94" s="222"/>
      <c r="S94" s="222"/>
      <c r="T94" s="222"/>
      <c r="U94" s="222"/>
      <c r="V94" s="222"/>
      <c r="W94" s="222"/>
      <c r="X94" s="222"/>
      <c r="Y94" s="221"/>
      <c r="AE94" s="227">
        <v>9</v>
      </c>
      <c r="AF94" s="228" t="s">
        <v>352</v>
      </c>
      <c r="AG94" s="229" t="s">
        <v>173</v>
      </c>
      <c r="AH94" s="229" t="s">
        <v>348</v>
      </c>
      <c r="AI94" s="230" t="s">
        <v>355</v>
      </c>
    </row>
    <row r="95" spans="2:35" ht="303.75" x14ac:dyDescent="0.2">
      <c r="B95" s="221"/>
      <c r="C95" s="221"/>
      <c r="D95" s="221"/>
      <c r="E95" s="221"/>
      <c r="F95" s="221"/>
      <c r="G95" s="221"/>
      <c r="H95" s="221"/>
      <c r="I95" s="221"/>
      <c r="J95" s="221"/>
      <c r="K95" s="221"/>
      <c r="L95" s="221"/>
      <c r="M95" s="222"/>
      <c r="N95" s="221"/>
      <c r="O95" s="221"/>
      <c r="P95" s="222"/>
      <c r="Q95" s="222"/>
      <c r="R95" s="222"/>
      <c r="S95" s="222"/>
      <c r="T95" s="222"/>
      <c r="U95" s="222"/>
      <c r="V95" s="222"/>
      <c r="W95" s="222"/>
      <c r="X95" s="222"/>
      <c r="Y95" s="221"/>
      <c r="AE95" s="231">
        <v>10</v>
      </c>
      <c r="AF95" s="232" t="s">
        <v>356</v>
      </c>
      <c r="AG95" s="233" t="s">
        <v>357</v>
      </c>
      <c r="AH95" s="233" t="s">
        <v>346</v>
      </c>
      <c r="AI95" s="234" t="s">
        <v>358</v>
      </c>
    </row>
    <row r="96" spans="2:35" ht="236.25" x14ac:dyDescent="0.2">
      <c r="B96" s="221"/>
      <c r="C96" s="221"/>
      <c r="D96" s="221"/>
      <c r="E96" s="221"/>
      <c r="F96" s="221"/>
      <c r="G96" s="221"/>
      <c r="H96" s="221"/>
      <c r="I96" s="221"/>
      <c r="J96" s="221"/>
      <c r="K96" s="221"/>
      <c r="L96" s="221"/>
      <c r="M96" s="222"/>
      <c r="N96" s="221"/>
      <c r="O96" s="221"/>
      <c r="P96" s="222"/>
      <c r="Q96" s="222"/>
      <c r="R96" s="222"/>
      <c r="S96" s="222"/>
      <c r="T96" s="222"/>
      <c r="U96" s="222"/>
      <c r="V96" s="222"/>
      <c r="W96" s="222"/>
      <c r="X96" s="222"/>
      <c r="Y96" s="221"/>
      <c r="AE96" s="231">
        <v>11</v>
      </c>
      <c r="AF96" s="232" t="s">
        <v>356</v>
      </c>
      <c r="AG96" s="233" t="s">
        <v>357</v>
      </c>
      <c r="AH96" s="233" t="s">
        <v>347</v>
      </c>
      <c r="AI96" s="234" t="s">
        <v>359</v>
      </c>
    </row>
    <row r="97" spans="2:35" ht="236.25" x14ac:dyDescent="0.2">
      <c r="B97" s="221"/>
      <c r="C97" s="221"/>
      <c r="D97" s="221"/>
      <c r="E97" s="221"/>
      <c r="F97" s="221"/>
      <c r="G97" s="221"/>
      <c r="H97" s="221"/>
      <c r="I97" s="221"/>
      <c r="J97" s="221"/>
      <c r="K97" s="221"/>
      <c r="L97" s="221"/>
      <c r="M97" s="222"/>
      <c r="N97" s="221"/>
      <c r="O97" s="221"/>
      <c r="P97" s="222"/>
      <c r="Q97" s="222"/>
      <c r="R97" s="222"/>
      <c r="S97" s="222"/>
      <c r="T97" s="222"/>
      <c r="U97" s="222"/>
      <c r="V97" s="222"/>
      <c r="W97" s="222"/>
      <c r="X97" s="222"/>
      <c r="Y97" s="221"/>
      <c r="AE97" s="231">
        <v>12</v>
      </c>
      <c r="AF97" s="232" t="s">
        <v>356</v>
      </c>
      <c r="AG97" s="233" t="s">
        <v>357</v>
      </c>
      <c r="AH97" s="233" t="s">
        <v>348</v>
      </c>
      <c r="AI97" s="234" t="s">
        <v>360</v>
      </c>
    </row>
    <row r="98" spans="2:35" ht="123.75" x14ac:dyDescent="0.2">
      <c r="B98" s="221"/>
      <c r="C98" s="221"/>
      <c r="D98" s="221"/>
      <c r="E98" s="221"/>
      <c r="F98" s="221"/>
      <c r="G98" s="221"/>
      <c r="H98" s="221"/>
      <c r="I98" s="221"/>
      <c r="J98" s="221"/>
      <c r="K98" s="221"/>
      <c r="L98" s="221"/>
      <c r="M98" s="222"/>
      <c r="N98" s="221"/>
      <c r="O98" s="221"/>
      <c r="P98" s="222"/>
      <c r="Q98" s="222"/>
      <c r="R98" s="222"/>
      <c r="S98" s="222"/>
      <c r="T98" s="222"/>
      <c r="U98" s="222"/>
      <c r="V98" s="222"/>
      <c r="W98" s="222"/>
      <c r="X98" s="222"/>
      <c r="Y98" s="221"/>
      <c r="AE98" s="227">
        <v>13</v>
      </c>
      <c r="AF98" s="228" t="s">
        <v>361</v>
      </c>
      <c r="AG98" s="229" t="s">
        <v>362</v>
      </c>
      <c r="AH98" s="229" t="s">
        <v>346</v>
      </c>
      <c r="AI98" s="230" t="s">
        <v>82</v>
      </c>
    </row>
    <row r="99" spans="2:35" ht="112.5" x14ac:dyDescent="0.2">
      <c r="B99" s="221"/>
      <c r="C99" s="221"/>
      <c r="D99" s="221"/>
      <c r="E99" s="221"/>
      <c r="F99" s="221"/>
      <c r="G99" s="221"/>
      <c r="H99" s="221"/>
      <c r="I99" s="221"/>
      <c r="J99" s="221"/>
      <c r="K99" s="221"/>
      <c r="L99" s="221"/>
      <c r="M99" s="222"/>
      <c r="N99" s="221"/>
      <c r="O99" s="221"/>
      <c r="P99" s="222"/>
      <c r="Q99" s="222"/>
      <c r="R99" s="222"/>
      <c r="S99" s="222"/>
      <c r="T99" s="222"/>
      <c r="U99" s="222"/>
      <c r="V99" s="222"/>
      <c r="W99" s="222"/>
      <c r="X99" s="222"/>
      <c r="Y99" s="221"/>
      <c r="AE99" s="227">
        <v>14</v>
      </c>
      <c r="AF99" s="228" t="s">
        <v>361</v>
      </c>
      <c r="AG99" s="229" t="s">
        <v>362</v>
      </c>
      <c r="AH99" s="229" t="s">
        <v>347</v>
      </c>
      <c r="AI99" s="230" t="s">
        <v>83</v>
      </c>
    </row>
    <row r="100" spans="2:35" ht="112.5" x14ac:dyDescent="0.2">
      <c r="B100" s="221"/>
      <c r="C100" s="221"/>
      <c r="D100" s="221"/>
      <c r="E100" s="221"/>
      <c r="F100" s="221"/>
      <c r="G100" s="221"/>
      <c r="H100" s="221"/>
      <c r="I100" s="221"/>
      <c r="J100" s="221"/>
      <c r="K100" s="221"/>
      <c r="L100" s="221"/>
      <c r="M100" s="222"/>
      <c r="N100" s="221"/>
      <c r="O100" s="221"/>
      <c r="P100" s="222"/>
      <c r="Q100" s="222"/>
      <c r="R100" s="222"/>
      <c r="S100" s="222"/>
      <c r="T100" s="222"/>
      <c r="U100" s="222"/>
      <c r="V100" s="222"/>
      <c r="W100" s="222"/>
      <c r="X100" s="222"/>
      <c r="Y100" s="221"/>
      <c r="AE100" s="227">
        <v>15</v>
      </c>
      <c r="AF100" s="228" t="s">
        <v>361</v>
      </c>
      <c r="AG100" s="229" t="s">
        <v>362</v>
      </c>
      <c r="AH100" s="229" t="s">
        <v>348</v>
      </c>
      <c r="AI100" s="230" t="s">
        <v>84</v>
      </c>
    </row>
    <row r="101" spans="2:35" ht="90" x14ac:dyDescent="0.2">
      <c r="AE101" s="231">
        <v>16</v>
      </c>
      <c r="AF101" s="232" t="s">
        <v>363</v>
      </c>
      <c r="AG101" s="233" t="s">
        <v>364</v>
      </c>
      <c r="AH101" s="233" t="s">
        <v>346</v>
      </c>
      <c r="AI101" s="234" t="s">
        <v>365</v>
      </c>
    </row>
    <row r="102" spans="2:35" ht="101.25" x14ac:dyDescent="0.2">
      <c r="AE102" s="231">
        <v>17</v>
      </c>
      <c r="AF102" s="232" t="s">
        <v>363</v>
      </c>
      <c r="AG102" s="233" t="s">
        <v>364</v>
      </c>
      <c r="AH102" s="233" t="s">
        <v>347</v>
      </c>
      <c r="AI102" s="234" t="s">
        <v>366</v>
      </c>
    </row>
    <row r="103" spans="2:35" ht="56.25" x14ac:dyDescent="0.2">
      <c r="AE103" s="231">
        <v>18</v>
      </c>
      <c r="AF103" s="232" t="s">
        <v>363</v>
      </c>
      <c r="AG103" s="233" t="s">
        <v>364</v>
      </c>
      <c r="AH103" s="233" t="s">
        <v>348</v>
      </c>
      <c r="AI103" s="234" t="s">
        <v>367</v>
      </c>
    </row>
    <row r="104" spans="2:35" ht="281.25" x14ac:dyDescent="0.2">
      <c r="AE104" s="227">
        <v>19</v>
      </c>
      <c r="AF104" s="228" t="s">
        <v>368</v>
      </c>
      <c r="AG104" s="229" t="s">
        <v>194</v>
      </c>
      <c r="AH104" s="229" t="s">
        <v>346</v>
      </c>
      <c r="AI104" s="230" t="s">
        <v>195</v>
      </c>
    </row>
    <row r="105" spans="2:35" ht="213.75" x14ac:dyDescent="0.2">
      <c r="AE105" s="227">
        <v>20</v>
      </c>
      <c r="AF105" s="228" t="s">
        <v>368</v>
      </c>
      <c r="AG105" s="229" t="s">
        <v>194</v>
      </c>
      <c r="AH105" s="229" t="s">
        <v>347</v>
      </c>
      <c r="AI105" s="230" t="s">
        <v>369</v>
      </c>
    </row>
    <row r="106" spans="2:35" ht="213.75" x14ac:dyDescent="0.2">
      <c r="AE106" s="227">
        <v>21</v>
      </c>
      <c r="AF106" s="228" t="s">
        <v>368</v>
      </c>
      <c r="AG106" s="229" t="s">
        <v>194</v>
      </c>
      <c r="AH106" s="229" t="s">
        <v>348</v>
      </c>
      <c r="AI106" s="230" t="s">
        <v>370</v>
      </c>
    </row>
    <row r="107" spans="2:35" ht="258.75" x14ac:dyDescent="0.2">
      <c r="AE107" s="231">
        <v>22</v>
      </c>
      <c r="AF107" s="232" t="s">
        <v>371</v>
      </c>
      <c r="AG107" s="233" t="s">
        <v>204</v>
      </c>
      <c r="AH107" s="233" t="s">
        <v>346</v>
      </c>
      <c r="AI107" s="234" t="s">
        <v>205</v>
      </c>
    </row>
    <row r="108" spans="2:35" ht="258.75" x14ac:dyDescent="0.2">
      <c r="AE108" s="231">
        <v>23</v>
      </c>
      <c r="AF108" s="232" t="s">
        <v>371</v>
      </c>
      <c r="AG108" s="233" t="s">
        <v>204</v>
      </c>
      <c r="AH108" s="233" t="s">
        <v>347</v>
      </c>
      <c r="AI108" s="234" t="s">
        <v>120</v>
      </c>
    </row>
    <row r="109" spans="2:35" ht="258.75" x14ac:dyDescent="0.2">
      <c r="AE109" s="231">
        <v>24</v>
      </c>
      <c r="AF109" s="232" t="s">
        <v>371</v>
      </c>
      <c r="AG109" s="233" t="s">
        <v>204</v>
      </c>
      <c r="AH109" s="233" t="s">
        <v>348</v>
      </c>
      <c r="AI109" s="234" t="s">
        <v>372</v>
      </c>
    </row>
    <row r="110" spans="2:35" ht="78.75" x14ac:dyDescent="0.2">
      <c r="AE110" s="227">
        <v>25</v>
      </c>
      <c r="AF110" s="228" t="s">
        <v>373</v>
      </c>
      <c r="AG110" s="229" t="s">
        <v>192</v>
      </c>
      <c r="AH110" s="229" t="s">
        <v>346</v>
      </c>
      <c r="AI110" s="230" t="s">
        <v>374</v>
      </c>
    </row>
    <row r="111" spans="2:35" ht="78.75" x14ac:dyDescent="0.2">
      <c r="AE111" s="227">
        <v>26</v>
      </c>
      <c r="AF111" s="228" t="s">
        <v>373</v>
      </c>
      <c r="AG111" s="229" t="s">
        <v>192</v>
      </c>
      <c r="AH111" s="229" t="s">
        <v>347</v>
      </c>
      <c r="AI111" s="230" t="s">
        <v>108</v>
      </c>
    </row>
    <row r="112" spans="2:35" ht="78.75" x14ac:dyDescent="0.2">
      <c r="AE112" s="227">
        <v>27</v>
      </c>
      <c r="AF112" s="228" t="s">
        <v>373</v>
      </c>
      <c r="AG112" s="229" t="s">
        <v>192</v>
      </c>
      <c r="AH112" s="229" t="s">
        <v>348</v>
      </c>
      <c r="AI112" s="230" t="s">
        <v>375</v>
      </c>
    </row>
    <row r="113" spans="31:35" ht="191.25" x14ac:dyDescent="0.2">
      <c r="AE113" s="231">
        <v>28</v>
      </c>
      <c r="AF113" s="232" t="s">
        <v>376</v>
      </c>
      <c r="AG113" s="233" t="s">
        <v>198</v>
      </c>
      <c r="AH113" s="233" t="s">
        <v>346</v>
      </c>
      <c r="AI113" s="234" t="s">
        <v>199</v>
      </c>
    </row>
    <row r="114" spans="31:35" ht="247.5" x14ac:dyDescent="0.2">
      <c r="AE114" s="231">
        <v>29</v>
      </c>
      <c r="AF114" s="232" t="s">
        <v>376</v>
      </c>
      <c r="AG114" s="233" t="s">
        <v>198</v>
      </c>
      <c r="AH114" s="233" t="s">
        <v>347</v>
      </c>
      <c r="AI114" s="234" t="s">
        <v>114</v>
      </c>
    </row>
    <row r="115" spans="31:35" ht="78.75" x14ac:dyDescent="0.2">
      <c r="AE115" s="231">
        <v>30</v>
      </c>
      <c r="AF115" s="232" t="s">
        <v>376</v>
      </c>
      <c r="AG115" s="233" t="s">
        <v>198</v>
      </c>
      <c r="AH115" s="233" t="s">
        <v>348</v>
      </c>
      <c r="AI115" s="234" t="s">
        <v>377</v>
      </c>
    </row>
    <row r="116" spans="31:35" ht="123.75" x14ac:dyDescent="0.2">
      <c r="AE116" s="227">
        <v>31</v>
      </c>
      <c r="AF116" s="228" t="s">
        <v>378</v>
      </c>
      <c r="AG116" s="229" t="s">
        <v>217</v>
      </c>
      <c r="AH116" s="229" t="s">
        <v>346</v>
      </c>
      <c r="AI116" s="230" t="s">
        <v>218</v>
      </c>
    </row>
    <row r="117" spans="31:35" ht="123.75" x14ac:dyDescent="0.2">
      <c r="AE117" s="227">
        <v>32</v>
      </c>
      <c r="AF117" s="228" t="s">
        <v>378</v>
      </c>
      <c r="AG117" s="229" t="s">
        <v>217</v>
      </c>
      <c r="AH117" s="229" t="s">
        <v>347</v>
      </c>
      <c r="AI117" s="230" t="s">
        <v>132</v>
      </c>
    </row>
    <row r="118" spans="31:35" ht="146.25" x14ac:dyDescent="0.2">
      <c r="AE118" s="227">
        <v>33</v>
      </c>
      <c r="AF118" s="228" t="s">
        <v>378</v>
      </c>
      <c r="AG118" s="229" t="s">
        <v>217</v>
      </c>
      <c r="AH118" s="229" t="s">
        <v>348</v>
      </c>
      <c r="AI118" s="230" t="s">
        <v>379</v>
      </c>
    </row>
    <row r="119" spans="31:35" ht="135" x14ac:dyDescent="0.2">
      <c r="AE119" s="231">
        <v>34</v>
      </c>
      <c r="AF119" s="232" t="s">
        <v>380</v>
      </c>
      <c r="AG119" s="233" t="s">
        <v>196</v>
      </c>
      <c r="AH119" s="233" t="s">
        <v>346</v>
      </c>
      <c r="AI119" s="234" t="s">
        <v>381</v>
      </c>
    </row>
    <row r="120" spans="31:35" ht="90" x14ac:dyDescent="0.2">
      <c r="AE120" s="231">
        <v>35</v>
      </c>
      <c r="AF120" s="232" t="s">
        <v>380</v>
      </c>
      <c r="AG120" s="233" t="s">
        <v>196</v>
      </c>
      <c r="AH120" s="233" t="s">
        <v>347</v>
      </c>
      <c r="AI120" s="234" t="s">
        <v>112</v>
      </c>
    </row>
    <row r="121" spans="31:35" ht="90" x14ac:dyDescent="0.2">
      <c r="AE121" s="231">
        <v>36</v>
      </c>
      <c r="AF121" s="232" t="s">
        <v>380</v>
      </c>
      <c r="AG121" s="233" t="s">
        <v>196</v>
      </c>
      <c r="AH121" s="233" t="s">
        <v>348</v>
      </c>
      <c r="AI121" s="234" t="s">
        <v>382</v>
      </c>
    </row>
    <row r="122" spans="31:35" ht="213.75" x14ac:dyDescent="0.2">
      <c r="AE122" s="227">
        <v>37</v>
      </c>
      <c r="AF122" s="228" t="s">
        <v>383</v>
      </c>
      <c r="AG122" s="229" t="s">
        <v>190</v>
      </c>
      <c r="AH122" s="229" t="s">
        <v>346</v>
      </c>
      <c r="AI122" s="235" t="s">
        <v>509</v>
      </c>
    </row>
    <row r="123" spans="31:35" ht="168.75" x14ac:dyDescent="0.2">
      <c r="AE123" s="227">
        <v>38</v>
      </c>
      <c r="AF123" s="228" t="s">
        <v>383</v>
      </c>
      <c r="AG123" s="229" t="s">
        <v>190</v>
      </c>
      <c r="AH123" s="229" t="s">
        <v>347</v>
      </c>
      <c r="AI123" s="230" t="s">
        <v>106</v>
      </c>
    </row>
    <row r="124" spans="31:35" ht="135" x14ac:dyDescent="0.2">
      <c r="AE124" s="227">
        <v>39</v>
      </c>
      <c r="AF124" s="228" t="s">
        <v>383</v>
      </c>
      <c r="AG124" s="229" t="s">
        <v>190</v>
      </c>
      <c r="AH124" s="229" t="s">
        <v>348</v>
      </c>
      <c r="AI124" s="230" t="s">
        <v>384</v>
      </c>
    </row>
    <row r="125" spans="31:35" ht="146.25" x14ac:dyDescent="0.2">
      <c r="AE125" s="231">
        <v>40</v>
      </c>
      <c r="AF125" s="232" t="s">
        <v>385</v>
      </c>
      <c r="AG125" s="233" t="s">
        <v>200</v>
      </c>
      <c r="AH125" s="233" t="s">
        <v>346</v>
      </c>
      <c r="AI125" s="234" t="s">
        <v>201</v>
      </c>
    </row>
    <row r="126" spans="31:35" ht="123.75" x14ac:dyDescent="0.2">
      <c r="AE126" s="231">
        <v>41</v>
      </c>
      <c r="AF126" s="232" t="s">
        <v>385</v>
      </c>
      <c r="AG126" s="233" t="s">
        <v>200</v>
      </c>
      <c r="AH126" s="233" t="s">
        <v>347</v>
      </c>
      <c r="AI126" s="234" t="s">
        <v>116</v>
      </c>
    </row>
    <row r="127" spans="31:35" ht="56.25" x14ac:dyDescent="0.2">
      <c r="AE127" s="231">
        <v>42</v>
      </c>
      <c r="AF127" s="232" t="s">
        <v>385</v>
      </c>
      <c r="AG127" s="233" t="s">
        <v>200</v>
      </c>
      <c r="AH127" s="233" t="s">
        <v>348</v>
      </c>
      <c r="AI127" s="234" t="s">
        <v>386</v>
      </c>
    </row>
    <row r="128" spans="31:35" ht="101.25" x14ac:dyDescent="0.2">
      <c r="AE128" s="227">
        <v>43</v>
      </c>
      <c r="AF128" s="228" t="s">
        <v>387</v>
      </c>
      <c r="AG128" s="229" t="s">
        <v>388</v>
      </c>
      <c r="AH128" s="229" t="s">
        <v>346</v>
      </c>
      <c r="AI128" s="230" t="s">
        <v>389</v>
      </c>
    </row>
    <row r="129" spans="31:35" ht="213.75" x14ac:dyDescent="0.2">
      <c r="AE129" s="227">
        <v>44</v>
      </c>
      <c r="AF129" s="228" t="s">
        <v>387</v>
      </c>
      <c r="AG129" s="229" t="s">
        <v>388</v>
      </c>
      <c r="AH129" s="229" t="s">
        <v>347</v>
      </c>
      <c r="AI129" s="230" t="s">
        <v>100</v>
      </c>
    </row>
    <row r="130" spans="31:35" ht="101.25" x14ac:dyDescent="0.2">
      <c r="AE130" s="227">
        <v>45</v>
      </c>
      <c r="AF130" s="228" t="s">
        <v>387</v>
      </c>
      <c r="AG130" s="229" t="s">
        <v>388</v>
      </c>
      <c r="AH130" s="229" t="s">
        <v>348</v>
      </c>
      <c r="AI130" s="230" t="s">
        <v>101</v>
      </c>
    </row>
    <row r="131" spans="31:35" ht="123.75" x14ac:dyDescent="0.2">
      <c r="AE131" s="231">
        <v>46</v>
      </c>
      <c r="AF131" s="232" t="s">
        <v>390</v>
      </c>
      <c r="AG131" s="233" t="s">
        <v>391</v>
      </c>
      <c r="AH131" s="233" t="s">
        <v>346</v>
      </c>
      <c r="AI131" s="234" t="s">
        <v>392</v>
      </c>
    </row>
    <row r="132" spans="31:35" ht="112.5" x14ac:dyDescent="0.2">
      <c r="AE132" s="231">
        <v>47</v>
      </c>
      <c r="AF132" s="232" t="s">
        <v>390</v>
      </c>
      <c r="AG132" s="233" t="s">
        <v>391</v>
      </c>
      <c r="AH132" s="233" t="s">
        <v>347</v>
      </c>
      <c r="AI132" s="234" t="s">
        <v>393</v>
      </c>
    </row>
    <row r="133" spans="31:35" ht="90" x14ac:dyDescent="0.2">
      <c r="AE133" s="231">
        <v>48</v>
      </c>
      <c r="AF133" s="232" t="s">
        <v>390</v>
      </c>
      <c r="AG133" s="233" t="s">
        <v>391</v>
      </c>
      <c r="AH133" s="233" t="s">
        <v>348</v>
      </c>
      <c r="AI133" s="234" t="s">
        <v>394</v>
      </c>
    </row>
    <row r="134" spans="31:35" ht="191.25" x14ac:dyDescent="0.2">
      <c r="AE134" s="227">
        <v>49</v>
      </c>
      <c r="AF134" s="228" t="s">
        <v>395</v>
      </c>
      <c r="AG134" s="229" t="s">
        <v>396</v>
      </c>
      <c r="AH134" s="229" t="s">
        <v>346</v>
      </c>
      <c r="AI134" s="230" t="s">
        <v>397</v>
      </c>
    </row>
    <row r="135" spans="31:35" ht="135" x14ac:dyDescent="0.2">
      <c r="AE135" s="227">
        <v>50</v>
      </c>
      <c r="AF135" s="228" t="s">
        <v>395</v>
      </c>
      <c r="AG135" s="229" t="s">
        <v>396</v>
      </c>
      <c r="AH135" s="229" t="s">
        <v>347</v>
      </c>
      <c r="AI135" s="230" t="s">
        <v>398</v>
      </c>
    </row>
    <row r="136" spans="31:35" ht="90" x14ac:dyDescent="0.2">
      <c r="AE136" s="227">
        <v>51</v>
      </c>
      <c r="AF136" s="228" t="s">
        <v>395</v>
      </c>
      <c r="AG136" s="229" t="s">
        <v>396</v>
      </c>
      <c r="AH136" s="229" t="s">
        <v>348</v>
      </c>
      <c r="AI136" s="230" t="s">
        <v>399</v>
      </c>
    </row>
    <row r="137" spans="31:35" ht="56.25" x14ac:dyDescent="0.2">
      <c r="AE137" s="231">
        <v>52</v>
      </c>
      <c r="AF137" s="232" t="s">
        <v>400</v>
      </c>
      <c r="AG137" s="233" t="s">
        <v>206</v>
      </c>
      <c r="AH137" s="233" t="s">
        <v>346</v>
      </c>
      <c r="AI137" s="234" t="s">
        <v>207</v>
      </c>
    </row>
    <row r="138" spans="31:35" ht="101.25" x14ac:dyDescent="0.2">
      <c r="AE138" s="231">
        <v>53</v>
      </c>
      <c r="AF138" s="232" t="s">
        <v>400</v>
      </c>
      <c r="AG138" s="233" t="s">
        <v>206</v>
      </c>
      <c r="AH138" s="233" t="s">
        <v>347</v>
      </c>
      <c r="AI138" s="234" t="s">
        <v>401</v>
      </c>
    </row>
    <row r="139" spans="31:35" ht="67.5" x14ac:dyDescent="0.2">
      <c r="AE139" s="231">
        <v>54</v>
      </c>
      <c r="AF139" s="232" t="s">
        <v>400</v>
      </c>
      <c r="AG139" s="233" t="s">
        <v>206</v>
      </c>
      <c r="AH139" s="233" t="s">
        <v>348</v>
      </c>
      <c r="AI139" s="234" t="s">
        <v>402</v>
      </c>
    </row>
    <row r="140" spans="31:35" ht="135" x14ac:dyDescent="0.2">
      <c r="AE140" s="227">
        <v>55</v>
      </c>
      <c r="AF140" s="228" t="s">
        <v>403</v>
      </c>
      <c r="AG140" s="229" t="s">
        <v>188</v>
      </c>
      <c r="AH140" s="229" t="s">
        <v>346</v>
      </c>
      <c r="AI140" s="230" t="s">
        <v>404</v>
      </c>
    </row>
    <row r="141" spans="31:35" ht="123.75" x14ac:dyDescent="0.2">
      <c r="AE141" s="227">
        <v>56</v>
      </c>
      <c r="AF141" s="228" t="s">
        <v>403</v>
      </c>
      <c r="AG141" s="229" t="s">
        <v>188</v>
      </c>
      <c r="AH141" s="229" t="s">
        <v>347</v>
      </c>
      <c r="AI141" s="230" t="s">
        <v>104</v>
      </c>
    </row>
    <row r="142" spans="31:35" ht="78.75" x14ac:dyDescent="0.2">
      <c r="AE142" s="227">
        <v>57</v>
      </c>
      <c r="AF142" s="228" t="s">
        <v>403</v>
      </c>
      <c r="AG142" s="229" t="s">
        <v>188</v>
      </c>
      <c r="AH142" s="229" t="s">
        <v>348</v>
      </c>
      <c r="AI142" s="230" t="s">
        <v>405</v>
      </c>
    </row>
    <row r="143" spans="31:35" ht="101.25" x14ac:dyDescent="0.2">
      <c r="AE143" s="231">
        <v>58</v>
      </c>
      <c r="AF143" s="232" t="s">
        <v>406</v>
      </c>
      <c r="AG143" s="233" t="s">
        <v>407</v>
      </c>
      <c r="AH143" s="233" t="s">
        <v>346</v>
      </c>
      <c r="AI143" s="234" t="s">
        <v>408</v>
      </c>
    </row>
    <row r="144" spans="31:35" ht="90" x14ac:dyDescent="0.2">
      <c r="AE144" s="231">
        <v>59</v>
      </c>
      <c r="AF144" s="232" t="s">
        <v>406</v>
      </c>
      <c r="AG144" s="233" t="s">
        <v>407</v>
      </c>
      <c r="AH144" s="233" t="s">
        <v>347</v>
      </c>
      <c r="AI144" s="234" t="s">
        <v>409</v>
      </c>
    </row>
    <row r="145" spans="31:35" ht="90" x14ac:dyDescent="0.2">
      <c r="AE145" s="231">
        <v>60</v>
      </c>
      <c r="AF145" s="232" t="s">
        <v>406</v>
      </c>
      <c r="AG145" s="233" t="s">
        <v>407</v>
      </c>
      <c r="AH145" s="233" t="s">
        <v>348</v>
      </c>
      <c r="AI145" s="234" t="s">
        <v>410</v>
      </c>
    </row>
    <row r="146" spans="31:35" ht="90" x14ac:dyDescent="0.2">
      <c r="AE146" s="227">
        <v>61</v>
      </c>
      <c r="AF146" s="228" t="s">
        <v>411</v>
      </c>
      <c r="AG146" s="229" t="s">
        <v>219</v>
      </c>
      <c r="AH146" s="229" t="s">
        <v>346</v>
      </c>
      <c r="AI146" s="230" t="s">
        <v>220</v>
      </c>
    </row>
    <row r="147" spans="31:35" ht="135" x14ac:dyDescent="0.2">
      <c r="AE147" s="227">
        <v>62</v>
      </c>
      <c r="AF147" s="228" t="s">
        <v>411</v>
      </c>
      <c r="AG147" s="229" t="s">
        <v>219</v>
      </c>
      <c r="AH147" s="229" t="s">
        <v>347</v>
      </c>
      <c r="AI147" s="230" t="s">
        <v>138</v>
      </c>
    </row>
    <row r="148" spans="31:35" ht="78.75" x14ac:dyDescent="0.2">
      <c r="AE148" s="227">
        <v>63</v>
      </c>
      <c r="AF148" s="228" t="s">
        <v>411</v>
      </c>
      <c r="AG148" s="229" t="s">
        <v>219</v>
      </c>
      <c r="AH148" s="229" t="s">
        <v>348</v>
      </c>
      <c r="AI148" s="230" t="s">
        <v>412</v>
      </c>
    </row>
    <row r="149" spans="31:35" ht="123.75" x14ac:dyDescent="0.2">
      <c r="AE149" s="231">
        <v>64</v>
      </c>
      <c r="AF149" s="232" t="s">
        <v>413</v>
      </c>
      <c r="AG149" s="233" t="s">
        <v>414</v>
      </c>
      <c r="AH149" s="233" t="s">
        <v>346</v>
      </c>
      <c r="AI149" s="234" t="s">
        <v>415</v>
      </c>
    </row>
    <row r="150" spans="31:35" ht="90" x14ac:dyDescent="0.2">
      <c r="AE150" s="231">
        <v>65</v>
      </c>
      <c r="AF150" s="232" t="s">
        <v>413</v>
      </c>
      <c r="AG150" s="233" t="s">
        <v>414</v>
      </c>
      <c r="AH150" s="233" t="s">
        <v>347</v>
      </c>
      <c r="AI150" s="234" t="s">
        <v>416</v>
      </c>
    </row>
    <row r="151" spans="31:35" ht="90" x14ac:dyDescent="0.2">
      <c r="AE151" s="231">
        <v>66</v>
      </c>
      <c r="AF151" s="232" t="s">
        <v>413</v>
      </c>
      <c r="AG151" s="233" t="s">
        <v>414</v>
      </c>
      <c r="AH151" s="233" t="s">
        <v>348</v>
      </c>
      <c r="AI151" s="234" t="s">
        <v>417</v>
      </c>
    </row>
    <row r="152" spans="31:35" ht="112.5" x14ac:dyDescent="0.2">
      <c r="AE152" s="227">
        <v>67</v>
      </c>
      <c r="AF152" s="228" t="s">
        <v>418</v>
      </c>
      <c r="AG152" s="229" t="s">
        <v>419</v>
      </c>
      <c r="AH152" s="229" t="s">
        <v>346</v>
      </c>
      <c r="AI152" s="230" t="s">
        <v>420</v>
      </c>
    </row>
    <row r="153" spans="31:35" ht="112.5" x14ac:dyDescent="0.2">
      <c r="AE153" s="227">
        <v>68</v>
      </c>
      <c r="AF153" s="228" t="s">
        <v>418</v>
      </c>
      <c r="AG153" s="229" t="s">
        <v>419</v>
      </c>
      <c r="AH153" s="229" t="s">
        <v>347</v>
      </c>
      <c r="AI153" s="230" t="s">
        <v>421</v>
      </c>
    </row>
    <row r="154" spans="31:35" ht="112.5" x14ac:dyDescent="0.2">
      <c r="AE154" s="227">
        <v>69</v>
      </c>
      <c r="AF154" s="228" t="s">
        <v>418</v>
      </c>
      <c r="AG154" s="229" t="s">
        <v>419</v>
      </c>
      <c r="AH154" s="229" t="s">
        <v>348</v>
      </c>
      <c r="AI154" s="230" t="s">
        <v>422</v>
      </c>
    </row>
    <row r="155" spans="31:35" ht="78.75" x14ac:dyDescent="0.2">
      <c r="AE155" s="231">
        <v>70</v>
      </c>
      <c r="AF155" s="232" t="s">
        <v>423</v>
      </c>
      <c r="AG155" s="233" t="s">
        <v>208</v>
      </c>
      <c r="AH155" s="233" t="s">
        <v>346</v>
      </c>
      <c r="AI155" s="234" t="s">
        <v>209</v>
      </c>
    </row>
    <row r="156" spans="31:35" ht="90" x14ac:dyDescent="0.2">
      <c r="AE156" s="231">
        <v>71</v>
      </c>
      <c r="AF156" s="232" t="s">
        <v>423</v>
      </c>
      <c r="AG156" s="233" t="s">
        <v>208</v>
      </c>
      <c r="AH156" s="233" t="s">
        <v>347</v>
      </c>
      <c r="AI156" s="234" t="s">
        <v>124</v>
      </c>
    </row>
    <row r="157" spans="31:35" ht="78.75" x14ac:dyDescent="0.2">
      <c r="AE157" s="231">
        <v>72</v>
      </c>
      <c r="AF157" s="232" t="s">
        <v>423</v>
      </c>
      <c r="AG157" s="233" t="s">
        <v>208</v>
      </c>
      <c r="AH157" s="233" t="s">
        <v>348</v>
      </c>
      <c r="AI157" s="234" t="s">
        <v>424</v>
      </c>
    </row>
    <row r="158" spans="31:35" ht="67.5" x14ac:dyDescent="0.2">
      <c r="AE158" s="227">
        <v>73</v>
      </c>
      <c r="AF158" s="228" t="s">
        <v>425</v>
      </c>
      <c r="AG158" s="229" t="s">
        <v>221</v>
      </c>
      <c r="AH158" s="229" t="s">
        <v>346</v>
      </c>
      <c r="AI158" s="230" t="s">
        <v>426</v>
      </c>
    </row>
    <row r="159" spans="31:35" ht="123.75" x14ac:dyDescent="0.2">
      <c r="AE159" s="227">
        <v>74</v>
      </c>
      <c r="AF159" s="228" t="s">
        <v>425</v>
      </c>
      <c r="AG159" s="229" t="s">
        <v>221</v>
      </c>
      <c r="AH159" s="229" t="s">
        <v>347</v>
      </c>
      <c r="AI159" s="230" t="s">
        <v>136</v>
      </c>
    </row>
    <row r="160" spans="31:35" ht="67.5" x14ac:dyDescent="0.2">
      <c r="AE160" s="227">
        <v>75</v>
      </c>
      <c r="AF160" s="228" t="s">
        <v>425</v>
      </c>
      <c r="AG160" s="229" t="s">
        <v>221</v>
      </c>
      <c r="AH160" s="229" t="s">
        <v>348</v>
      </c>
      <c r="AI160" s="236" t="s">
        <v>427</v>
      </c>
    </row>
    <row r="161" spans="31:35" ht="135" x14ac:dyDescent="0.2">
      <c r="AE161" s="231">
        <v>76</v>
      </c>
      <c r="AF161" s="232" t="s">
        <v>428</v>
      </c>
      <c r="AG161" s="233" t="s">
        <v>429</v>
      </c>
      <c r="AH161" s="233" t="s">
        <v>346</v>
      </c>
      <c r="AI161" s="234" t="s">
        <v>430</v>
      </c>
    </row>
    <row r="162" spans="31:35" ht="90" x14ac:dyDescent="0.2">
      <c r="AE162" s="231">
        <v>77</v>
      </c>
      <c r="AF162" s="232" t="s">
        <v>428</v>
      </c>
      <c r="AG162" s="233" t="s">
        <v>429</v>
      </c>
      <c r="AH162" s="233" t="s">
        <v>347</v>
      </c>
      <c r="AI162" s="234" t="s">
        <v>431</v>
      </c>
    </row>
    <row r="163" spans="31:35" ht="123.75" x14ac:dyDescent="0.2">
      <c r="AE163" s="231">
        <v>78</v>
      </c>
      <c r="AF163" s="232" t="s">
        <v>428</v>
      </c>
      <c r="AG163" s="233" t="s">
        <v>429</v>
      </c>
      <c r="AH163" s="233" t="s">
        <v>348</v>
      </c>
      <c r="AI163" s="234" t="s">
        <v>432</v>
      </c>
    </row>
    <row r="164" spans="31:35" ht="90" x14ac:dyDescent="0.2">
      <c r="AE164" s="227">
        <v>79</v>
      </c>
      <c r="AF164" s="228" t="s">
        <v>433</v>
      </c>
      <c r="AG164" s="229" t="s">
        <v>434</v>
      </c>
      <c r="AH164" s="229" t="s">
        <v>346</v>
      </c>
      <c r="AI164" s="230" t="s">
        <v>435</v>
      </c>
    </row>
    <row r="165" spans="31:35" ht="90" x14ac:dyDescent="0.2">
      <c r="AE165" s="227">
        <v>80</v>
      </c>
      <c r="AF165" s="228" t="s">
        <v>433</v>
      </c>
      <c r="AG165" s="229" t="s">
        <v>434</v>
      </c>
      <c r="AH165" s="229" t="s">
        <v>347</v>
      </c>
      <c r="AI165" s="230" t="s">
        <v>436</v>
      </c>
    </row>
    <row r="166" spans="31:35" ht="90" x14ac:dyDescent="0.2">
      <c r="AE166" s="227">
        <v>81</v>
      </c>
      <c r="AF166" s="228" t="s">
        <v>433</v>
      </c>
      <c r="AG166" s="229" t="s">
        <v>434</v>
      </c>
      <c r="AH166" s="229" t="s">
        <v>348</v>
      </c>
      <c r="AI166" s="230" t="s">
        <v>437</v>
      </c>
    </row>
    <row r="167" spans="31:35" ht="225" x14ac:dyDescent="0.2">
      <c r="AE167" s="231">
        <v>82</v>
      </c>
      <c r="AF167" s="232" t="s">
        <v>438</v>
      </c>
      <c r="AG167" s="233" t="s">
        <v>439</v>
      </c>
      <c r="AH167" s="233" t="s">
        <v>346</v>
      </c>
      <c r="AI167" s="234" t="s">
        <v>440</v>
      </c>
    </row>
    <row r="168" spans="31:35" ht="101.25" x14ac:dyDescent="0.2">
      <c r="AE168" s="231">
        <v>83</v>
      </c>
      <c r="AF168" s="232" t="s">
        <v>438</v>
      </c>
      <c r="AG168" s="233" t="s">
        <v>439</v>
      </c>
      <c r="AH168" s="233" t="s">
        <v>347</v>
      </c>
      <c r="AI168" s="234" t="s">
        <v>441</v>
      </c>
    </row>
    <row r="169" spans="31:35" ht="101.25" x14ac:dyDescent="0.2">
      <c r="AE169" s="231">
        <v>84</v>
      </c>
      <c r="AF169" s="232" t="s">
        <v>438</v>
      </c>
      <c r="AG169" s="233" t="s">
        <v>439</v>
      </c>
      <c r="AH169" s="233" t="s">
        <v>348</v>
      </c>
      <c r="AI169" s="234" t="s">
        <v>442</v>
      </c>
    </row>
    <row r="170" spans="31:35" ht="191.25" x14ac:dyDescent="0.2">
      <c r="AE170" s="227">
        <v>85</v>
      </c>
      <c r="AF170" s="228" t="s">
        <v>443</v>
      </c>
      <c r="AG170" s="229" t="s">
        <v>213</v>
      </c>
      <c r="AH170" s="229" t="s">
        <v>346</v>
      </c>
      <c r="AI170" s="230" t="s">
        <v>214</v>
      </c>
    </row>
    <row r="171" spans="31:35" ht="168.75" x14ac:dyDescent="0.2">
      <c r="AE171" s="227">
        <v>86</v>
      </c>
      <c r="AF171" s="228" t="s">
        <v>443</v>
      </c>
      <c r="AG171" s="229" t="s">
        <v>213</v>
      </c>
      <c r="AH171" s="229" t="s">
        <v>347</v>
      </c>
      <c r="AI171" s="230" t="s">
        <v>444</v>
      </c>
    </row>
    <row r="172" spans="31:35" ht="146.25" x14ac:dyDescent="0.2">
      <c r="AE172" s="227">
        <v>87</v>
      </c>
      <c r="AF172" s="228" t="s">
        <v>443</v>
      </c>
      <c r="AG172" s="229" t="s">
        <v>213</v>
      </c>
      <c r="AH172" s="229" t="s">
        <v>348</v>
      </c>
      <c r="AI172" s="230" t="s">
        <v>445</v>
      </c>
    </row>
    <row r="173" spans="31:35" ht="135" x14ac:dyDescent="0.2">
      <c r="AE173" s="231">
        <v>88</v>
      </c>
      <c r="AF173" s="232" t="s">
        <v>446</v>
      </c>
      <c r="AG173" s="233" t="s">
        <v>447</v>
      </c>
      <c r="AH173" s="233" t="s">
        <v>346</v>
      </c>
      <c r="AI173" s="234" t="s">
        <v>448</v>
      </c>
    </row>
    <row r="174" spans="31:35" ht="101.25" x14ac:dyDescent="0.2">
      <c r="AE174" s="231">
        <v>89</v>
      </c>
      <c r="AF174" s="232" t="s">
        <v>446</v>
      </c>
      <c r="AG174" s="233" t="s">
        <v>447</v>
      </c>
      <c r="AH174" s="233" t="s">
        <v>347</v>
      </c>
      <c r="AI174" s="234" t="s">
        <v>449</v>
      </c>
    </row>
    <row r="175" spans="31:35" ht="112.5" x14ac:dyDescent="0.2">
      <c r="AE175" s="231">
        <v>90</v>
      </c>
      <c r="AF175" s="232" t="s">
        <v>446</v>
      </c>
      <c r="AG175" s="233" t="s">
        <v>447</v>
      </c>
      <c r="AH175" s="233" t="s">
        <v>348</v>
      </c>
      <c r="AI175" s="234" t="s">
        <v>450</v>
      </c>
    </row>
    <row r="176" spans="31:35" ht="90" x14ac:dyDescent="0.2">
      <c r="AE176" s="227">
        <v>91</v>
      </c>
      <c r="AF176" s="228" t="s">
        <v>451</v>
      </c>
      <c r="AG176" s="229" t="s">
        <v>452</v>
      </c>
      <c r="AH176" s="229" t="s">
        <v>346</v>
      </c>
      <c r="AI176" s="230" t="s">
        <v>453</v>
      </c>
    </row>
    <row r="177" spans="31:35" ht="123.75" x14ac:dyDescent="0.2">
      <c r="AE177" s="227">
        <v>92</v>
      </c>
      <c r="AF177" s="228" t="s">
        <v>451</v>
      </c>
      <c r="AG177" s="229" t="s">
        <v>452</v>
      </c>
      <c r="AH177" s="229" t="s">
        <v>347</v>
      </c>
      <c r="AI177" s="230" t="s">
        <v>454</v>
      </c>
    </row>
    <row r="178" spans="31:35" ht="90" x14ac:dyDescent="0.2">
      <c r="AE178" s="227">
        <v>93</v>
      </c>
      <c r="AF178" s="228" t="s">
        <v>451</v>
      </c>
      <c r="AG178" s="229" t="s">
        <v>452</v>
      </c>
      <c r="AH178" s="229" t="s">
        <v>348</v>
      </c>
      <c r="AI178" s="230" t="s">
        <v>455</v>
      </c>
    </row>
    <row r="179" spans="31:35" ht="101.25" x14ac:dyDescent="0.2">
      <c r="AE179" s="231">
        <v>94</v>
      </c>
      <c r="AF179" s="232" t="s">
        <v>456</v>
      </c>
      <c r="AG179" s="233" t="s">
        <v>457</v>
      </c>
      <c r="AH179" s="233" t="s">
        <v>346</v>
      </c>
      <c r="AI179" s="234" t="s">
        <v>458</v>
      </c>
    </row>
    <row r="180" spans="31:35" ht="101.25" x14ac:dyDescent="0.2">
      <c r="AE180" s="231">
        <v>95</v>
      </c>
      <c r="AF180" s="232" t="s">
        <v>456</v>
      </c>
      <c r="AG180" s="233" t="s">
        <v>457</v>
      </c>
      <c r="AH180" s="233" t="s">
        <v>347</v>
      </c>
      <c r="AI180" s="234" t="s">
        <v>459</v>
      </c>
    </row>
    <row r="181" spans="31:35" ht="101.25" x14ac:dyDescent="0.2">
      <c r="AE181" s="231">
        <v>96</v>
      </c>
      <c r="AF181" s="232" t="s">
        <v>456</v>
      </c>
      <c r="AG181" s="233" t="s">
        <v>457</v>
      </c>
      <c r="AH181" s="233" t="s">
        <v>348</v>
      </c>
      <c r="AI181" s="234" t="s">
        <v>460</v>
      </c>
    </row>
    <row r="182" spans="31:35" ht="213.75" x14ac:dyDescent="0.2">
      <c r="AE182" s="227">
        <v>97</v>
      </c>
      <c r="AF182" s="228" t="s">
        <v>461</v>
      </c>
      <c r="AG182" s="229" t="s">
        <v>462</v>
      </c>
      <c r="AH182" s="229" t="s">
        <v>346</v>
      </c>
      <c r="AI182" s="230" t="s">
        <v>463</v>
      </c>
    </row>
    <row r="183" spans="31:35" ht="146.25" x14ac:dyDescent="0.2">
      <c r="AE183" s="227">
        <v>98</v>
      </c>
      <c r="AF183" s="228" t="s">
        <v>461</v>
      </c>
      <c r="AG183" s="229" t="s">
        <v>462</v>
      </c>
      <c r="AH183" s="229" t="s">
        <v>347</v>
      </c>
      <c r="AI183" s="230" t="s">
        <v>464</v>
      </c>
    </row>
    <row r="184" spans="31:35" ht="146.25" x14ac:dyDescent="0.2">
      <c r="AE184" s="227">
        <v>99</v>
      </c>
      <c r="AF184" s="228" t="s">
        <v>461</v>
      </c>
      <c r="AG184" s="229" t="s">
        <v>462</v>
      </c>
      <c r="AH184" s="229" t="s">
        <v>348</v>
      </c>
      <c r="AI184" s="230" t="s">
        <v>465</v>
      </c>
    </row>
    <row r="185" spans="31:35" ht="135" x14ac:dyDescent="0.2">
      <c r="AE185" s="231">
        <v>100</v>
      </c>
      <c r="AF185" s="232" t="s">
        <v>466</v>
      </c>
      <c r="AG185" s="233" t="s">
        <v>467</v>
      </c>
      <c r="AH185" s="233" t="s">
        <v>346</v>
      </c>
      <c r="AI185" s="234" t="s">
        <v>216</v>
      </c>
    </row>
    <row r="186" spans="31:35" ht="90" x14ac:dyDescent="0.2">
      <c r="AE186" s="231">
        <v>101</v>
      </c>
      <c r="AF186" s="232" t="s">
        <v>466</v>
      </c>
      <c r="AG186" s="233" t="s">
        <v>467</v>
      </c>
      <c r="AH186" s="233" t="s">
        <v>347</v>
      </c>
      <c r="AI186" s="234" t="s">
        <v>468</v>
      </c>
    </row>
    <row r="187" spans="31:35" ht="135" x14ac:dyDescent="0.2">
      <c r="AE187" s="237">
        <v>102</v>
      </c>
      <c r="AF187" s="238" t="s">
        <v>466</v>
      </c>
      <c r="AG187" s="239" t="s">
        <v>467</v>
      </c>
      <c r="AH187" s="239" t="s">
        <v>348</v>
      </c>
      <c r="AI187" s="240" t="s">
        <v>469</v>
      </c>
    </row>
    <row r="188" spans="31:35" x14ac:dyDescent="0.2">
      <c r="AE188" s="231">
        <v>103</v>
      </c>
      <c r="AF188" s="232">
        <f>'Ref.Diccionario de Competencias'!$B$107</f>
        <v>0</v>
      </c>
      <c r="AG188" s="233">
        <f>'Ref.Diccionario de Competencias'!$C$107</f>
        <v>0</v>
      </c>
      <c r="AH188" s="233" t="s">
        <v>346</v>
      </c>
      <c r="AI188" s="234">
        <f>'Ref.Diccionario de Competencias'!F107</f>
        <v>0</v>
      </c>
    </row>
    <row r="189" spans="31:35" x14ac:dyDescent="0.2">
      <c r="AE189" s="231">
        <v>104</v>
      </c>
      <c r="AF189" s="232">
        <f>'Ref.Diccionario de Competencias'!$B$107</f>
        <v>0</v>
      </c>
      <c r="AG189" s="233">
        <f>'Ref.Diccionario de Competencias'!$C$107</f>
        <v>0</v>
      </c>
      <c r="AH189" s="233" t="s">
        <v>347</v>
      </c>
      <c r="AI189" s="234">
        <f>'Ref.Diccionario de Competencias'!F108</f>
        <v>0</v>
      </c>
    </row>
    <row r="190" spans="31:35" x14ac:dyDescent="0.2">
      <c r="AE190" s="231">
        <v>105</v>
      </c>
      <c r="AF190" s="232">
        <f>'Ref.Diccionario de Competencias'!$B$107</f>
        <v>0</v>
      </c>
      <c r="AG190" s="233">
        <f>'Ref.Diccionario de Competencias'!$C$107</f>
        <v>0</v>
      </c>
      <c r="AH190" s="233" t="s">
        <v>348</v>
      </c>
      <c r="AI190" s="234">
        <f>'Ref.Diccionario de Competencias'!F109</f>
        <v>0</v>
      </c>
    </row>
    <row r="191" spans="31:35" x14ac:dyDescent="0.2">
      <c r="AE191" s="231">
        <v>106</v>
      </c>
      <c r="AF191" s="232">
        <f>'Ref.Diccionario de Competencias'!$B$110</f>
        <v>0</v>
      </c>
      <c r="AG191" s="233">
        <f>'Ref.Diccionario de Competencias'!$C$110</f>
        <v>0</v>
      </c>
      <c r="AH191" s="233" t="s">
        <v>346</v>
      </c>
      <c r="AI191" s="234">
        <f>'Ref.Diccionario de Competencias'!F110</f>
        <v>0</v>
      </c>
    </row>
    <row r="192" spans="31:35" x14ac:dyDescent="0.2">
      <c r="AE192" s="231">
        <v>107</v>
      </c>
      <c r="AF192" s="232">
        <f>'Ref.Diccionario de Competencias'!$B$110</f>
        <v>0</v>
      </c>
      <c r="AG192" s="233">
        <f>'Ref.Diccionario de Competencias'!$C$110</f>
        <v>0</v>
      </c>
      <c r="AH192" s="233" t="s">
        <v>347</v>
      </c>
      <c r="AI192" s="234">
        <f>'Ref.Diccionario de Competencias'!F111</f>
        <v>0</v>
      </c>
    </row>
    <row r="193" spans="31:35" x14ac:dyDescent="0.2">
      <c r="AE193" s="231">
        <v>108</v>
      </c>
      <c r="AF193" s="232">
        <f>'Ref.Diccionario de Competencias'!$B$110</f>
        <v>0</v>
      </c>
      <c r="AG193" s="233">
        <f>'Ref.Diccionario de Competencias'!$C$110</f>
        <v>0</v>
      </c>
      <c r="AH193" s="233" t="s">
        <v>348</v>
      </c>
      <c r="AI193" s="234">
        <f>'Ref.Diccionario de Competencias'!F112</f>
        <v>0</v>
      </c>
    </row>
    <row r="194" spans="31:35" x14ac:dyDescent="0.2">
      <c r="AE194" s="231">
        <v>109</v>
      </c>
      <c r="AF194" s="232">
        <f>'Ref.Diccionario de Competencias'!$B$113</f>
        <v>0</v>
      </c>
      <c r="AG194" s="233">
        <f>'Ref.Diccionario de Competencias'!$C$113</f>
        <v>0</v>
      </c>
      <c r="AH194" s="233" t="s">
        <v>346</v>
      </c>
      <c r="AI194" s="234">
        <f>'Ref.Diccionario de Competencias'!F113</f>
        <v>0</v>
      </c>
    </row>
    <row r="195" spans="31:35" x14ac:dyDescent="0.2">
      <c r="AE195" s="231">
        <v>110</v>
      </c>
      <c r="AF195" s="232">
        <f>'Ref.Diccionario de Competencias'!$B$113</f>
        <v>0</v>
      </c>
      <c r="AG195" s="233">
        <f>'Ref.Diccionario de Competencias'!$C$113</f>
        <v>0</v>
      </c>
      <c r="AH195" s="233" t="s">
        <v>347</v>
      </c>
      <c r="AI195" s="234">
        <f>'Ref.Diccionario de Competencias'!F114</f>
        <v>0</v>
      </c>
    </row>
    <row r="196" spans="31:35" x14ac:dyDescent="0.2">
      <c r="AE196" s="231">
        <v>111</v>
      </c>
      <c r="AF196" s="232">
        <f>'Ref.Diccionario de Competencias'!$B$113</f>
        <v>0</v>
      </c>
      <c r="AG196" s="233">
        <f>'Ref.Diccionario de Competencias'!$C$113</f>
        <v>0</v>
      </c>
      <c r="AH196" s="233" t="s">
        <v>348</v>
      </c>
      <c r="AI196" s="234">
        <f>'Ref.Diccionario de Competencias'!F115</f>
        <v>0</v>
      </c>
    </row>
    <row r="197" spans="31:35" x14ac:dyDescent="0.2">
      <c r="AE197" s="241"/>
      <c r="AF197" s="242"/>
      <c r="AG197" s="243"/>
      <c r="AH197" s="241"/>
      <c r="AI197" s="244"/>
    </row>
    <row r="198" spans="31:35" ht="18" x14ac:dyDescent="0.2">
      <c r="AE198" s="245" t="s">
        <v>9</v>
      </c>
      <c r="AF198" s="223"/>
      <c r="AG198" s="223"/>
      <c r="AH198" s="223"/>
      <c r="AI198" s="224"/>
    </row>
    <row r="199" spans="31:35" ht="63.75" x14ac:dyDescent="0.2">
      <c r="AE199" s="225" t="s">
        <v>10</v>
      </c>
      <c r="AF199" s="246" t="s">
        <v>342</v>
      </c>
      <c r="AG199" s="225" t="s">
        <v>12</v>
      </c>
      <c r="AH199" s="225" t="s">
        <v>343</v>
      </c>
      <c r="AI199" s="225" t="s">
        <v>2</v>
      </c>
    </row>
    <row r="200" spans="31:35" ht="258.75" x14ac:dyDescent="0.2">
      <c r="AE200" s="247">
        <v>1</v>
      </c>
      <c r="AF200" s="248" t="s">
        <v>470</v>
      </c>
      <c r="AG200" s="249" t="s">
        <v>471</v>
      </c>
      <c r="AH200" s="250" t="s">
        <v>346</v>
      </c>
      <c r="AI200" s="251" t="s">
        <v>472</v>
      </c>
    </row>
    <row r="201" spans="31:35" ht="146.25" x14ac:dyDescent="0.2">
      <c r="AE201" s="247">
        <v>2</v>
      </c>
      <c r="AF201" s="248" t="s">
        <v>470</v>
      </c>
      <c r="AG201" s="249" t="s">
        <v>471</v>
      </c>
      <c r="AH201" s="250" t="s">
        <v>347</v>
      </c>
      <c r="AI201" s="251" t="s">
        <v>473</v>
      </c>
    </row>
    <row r="202" spans="31:35" ht="191.25" x14ac:dyDescent="0.2">
      <c r="AE202" s="247">
        <v>3</v>
      </c>
      <c r="AF202" s="248" t="s">
        <v>470</v>
      </c>
      <c r="AG202" s="249" t="s">
        <v>471</v>
      </c>
      <c r="AH202" s="250" t="s">
        <v>348</v>
      </c>
      <c r="AI202" s="251" t="s">
        <v>474</v>
      </c>
    </row>
    <row r="203" spans="31:35" ht="236.25" x14ac:dyDescent="0.2">
      <c r="AE203" s="252">
        <v>4</v>
      </c>
      <c r="AF203" s="253" t="s">
        <v>475</v>
      </c>
      <c r="AG203" s="254" t="s">
        <v>476</v>
      </c>
      <c r="AH203" s="255" t="s">
        <v>346</v>
      </c>
      <c r="AI203" s="256" t="s">
        <v>477</v>
      </c>
    </row>
    <row r="204" spans="31:35" ht="236.25" x14ac:dyDescent="0.2">
      <c r="AE204" s="252">
        <v>5</v>
      </c>
      <c r="AF204" s="253" t="s">
        <v>475</v>
      </c>
      <c r="AG204" s="254" t="s">
        <v>476</v>
      </c>
      <c r="AH204" s="255" t="s">
        <v>347</v>
      </c>
      <c r="AI204" s="256" t="s">
        <v>478</v>
      </c>
    </row>
    <row r="205" spans="31:35" ht="236.25" x14ac:dyDescent="0.2">
      <c r="AE205" s="252">
        <v>6</v>
      </c>
      <c r="AF205" s="253" t="s">
        <v>475</v>
      </c>
      <c r="AG205" s="254" t="s">
        <v>476</v>
      </c>
      <c r="AH205" s="255" t="s">
        <v>348</v>
      </c>
      <c r="AI205" s="256" t="s">
        <v>479</v>
      </c>
    </row>
    <row r="206" spans="31:35" ht="157.5" x14ac:dyDescent="0.2">
      <c r="AE206" s="247">
        <v>7</v>
      </c>
      <c r="AF206" s="248" t="s">
        <v>480</v>
      </c>
      <c r="AG206" s="249" t="s">
        <v>481</v>
      </c>
      <c r="AH206" s="250" t="s">
        <v>346</v>
      </c>
      <c r="AI206" s="251" t="s">
        <v>482</v>
      </c>
    </row>
    <row r="207" spans="31:35" ht="123.75" x14ac:dyDescent="0.2">
      <c r="AE207" s="247">
        <v>8</v>
      </c>
      <c r="AF207" s="248" t="s">
        <v>480</v>
      </c>
      <c r="AG207" s="249" t="s">
        <v>481</v>
      </c>
      <c r="AH207" s="250" t="s">
        <v>347</v>
      </c>
      <c r="AI207" s="251" t="s">
        <v>483</v>
      </c>
    </row>
    <row r="208" spans="31:35" ht="78.75" x14ac:dyDescent="0.2">
      <c r="AE208" s="247">
        <v>9</v>
      </c>
      <c r="AF208" s="248" t="s">
        <v>480</v>
      </c>
      <c r="AG208" s="249" t="s">
        <v>481</v>
      </c>
      <c r="AH208" s="250" t="s">
        <v>348</v>
      </c>
      <c r="AI208" s="251" t="s">
        <v>484</v>
      </c>
    </row>
    <row r="209" spans="31:35" ht="123.75" x14ac:dyDescent="0.2">
      <c r="AE209" s="257">
        <v>10</v>
      </c>
      <c r="AF209" s="253" t="s">
        <v>485</v>
      </c>
      <c r="AG209" s="254" t="s">
        <v>486</v>
      </c>
      <c r="AH209" s="255" t="s">
        <v>346</v>
      </c>
      <c r="AI209" s="256" t="s">
        <v>487</v>
      </c>
    </row>
    <row r="210" spans="31:35" ht="123.75" x14ac:dyDescent="0.2">
      <c r="AE210" s="257">
        <v>11</v>
      </c>
      <c r="AF210" s="253" t="s">
        <v>485</v>
      </c>
      <c r="AG210" s="254" t="s">
        <v>486</v>
      </c>
      <c r="AH210" s="255" t="s">
        <v>347</v>
      </c>
      <c r="AI210" s="256" t="s">
        <v>488</v>
      </c>
    </row>
    <row r="211" spans="31:35" ht="123.75" x14ac:dyDescent="0.2">
      <c r="AE211" s="257">
        <v>12</v>
      </c>
      <c r="AF211" s="253" t="s">
        <v>485</v>
      </c>
      <c r="AG211" s="254" t="s">
        <v>486</v>
      </c>
      <c r="AH211" s="255" t="s">
        <v>348</v>
      </c>
      <c r="AI211" s="256" t="s">
        <v>489</v>
      </c>
    </row>
    <row r="212" spans="31:35" ht="180" x14ac:dyDescent="0.2">
      <c r="AE212" s="258">
        <v>13</v>
      </c>
      <c r="AF212" s="259" t="s">
        <v>490</v>
      </c>
      <c r="AG212" s="260" t="s">
        <v>491</v>
      </c>
      <c r="AH212" s="261" t="s">
        <v>346</v>
      </c>
      <c r="AI212" s="262" t="s">
        <v>492</v>
      </c>
    </row>
    <row r="213" spans="31:35" ht="168.75" x14ac:dyDescent="0.2">
      <c r="AE213" s="258">
        <v>14</v>
      </c>
      <c r="AF213" s="259" t="s">
        <v>490</v>
      </c>
      <c r="AG213" s="260" t="s">
        <v>491</v>
      </c>
      <c r="AH213" s="261" t="s">
        <v>347</v>
      </c>
      <c r="AI213" s="262" t="s">
        <v>493</v>
      </c>
    </row>
    <row r="214" spans="31:35" ht="112.5" x14ac:dyDescent="0.2">
      <c r="AE214" s="258">
        <v>15</v>
      </c>
      <c r="AF214" s="259" t="s">
        <v>490</v>
      </c>
      <c r="AG214" s="260" t="s">
        <v>491</v>
      </c>
      <c r="AH214" s="261" t="s">
        <v>348</v>
      </c>
      <c r="AI214" s="262" t="s">
        <v>494</v>
      </c>
    </row>
    <row r="215" spans="31:35" ht="270" x14ac:dyDescent="0.2">
      <c r="AE215" s="257">
        <v>16</v>
      </c>
      <c r="AF215" s="253" t="s">
        <v>495</v>
      </c>
      <c r="AG215" s="254" t="s">
        <v>496</v>
      </c>
      <c r="AH215" s="255" t="s">
        <v>346</v>
      </c>
      <c r="AI215" s="256" t="s">
        <v>497</v>
      </c>
    </row>
    <row r="216" spans="31:35" ht="270" x14ac:dyDescent="0.2">
      <c r="AE216" s="257">
        <v>17</v>
      </c>
      <c r="AF216" s="253" t="s">
        <v>495</v>
      </c>
      <c r="AG216" s="254" t="s">
        <v>496</v>
      </c>
      <c r="AH216" s="255" t="s">
        <v>347</v>
      </c>
      <c r="AI216" s="256" t="s">
        <v>498</v>
      </c>
    </row>
    <row r="217" spans="31:35" ht="270" x14ac:dyDescent="0.2">
      <c r="AE217" s="257">
        <v>18</v>
      </c>
      <c r="AF217" s="253" t="s">
        <v>495</v>
      </c>
      <c r="AG217" s="254" t="s">
        <v>496</v>
      </c>
      <c r="AH217" s="255" t="s">
        <v>348</v>
      </c>
      <c r="AI217" s="256" t="s">
        <v>499</v>
      </c>
    </row>
    <row r="218" spans="31:35" ht="202.5" x14ac:dyDescent="0.2">
      <c r="AE218" s="263">
        <v>19</v>
      </c>
      <c r="AF218" s="248" t="s">
        <v>500</v>
      </c>
      <c r="AG218" s="249" t="s">
        <v>501</v>
      </c>
      <c r="AH218" s="250" t="s">
        <v>346</v>
      </c>
      <c r="AI218" s="251" t="s">
        <v>502</v>
      </c>
    </row>
    <row r="219" spans="31:35" ht="191.25" x14ac:dyDescent="0.2">
      <c r="AE219" s="263">
        <v>20</v>
      </c>
      <c r="AF219" s="248" t="s">
        <v>500</v>
      </c>
      <c r="AG219" s="249" t="s">
        <v>501</v>
      </c>
      <c r="AH219" s="250" t="s">
        <v>347</v>
      </c>
      <c r="AI219" s="251" t="s">
        <v>503</v>
      </c>
    </row>
    <row r="220" spans="31:35" ht="180" x14ac:dyDescent="0.2">
      <c r="AE220" s="263">
        <v>21</v>
      </c>
      <c r="AF220" s="248" t="s">
        <v>500</v>
      </c>
      <c r="AG220" s="249" t="s">
        <v>501</v>
      </c>
      <c r="AH220" s="250" t="s">
        <v>348</v>
      </c>
      <c r="AI220" s="251" t="s">
        <v>504</v>
      </c>
    </row>
    <row r="221" spans="31:35" ht="180" x14ac:dyDescent="0.2">
      <c r="AE221" s="257">
        <v>22</v>
      </c>
      <c r="AF221" s="253" t="s">
        <v>505</v>
      </c>
      <c r="AG221" s="254" t="s">
        <v>506</v>
      </c>
      <c r="AH221" s="255" t="s">
        <v>346</v>
      </c>
      <c r="AI221" s="256" t="s">
        <v>187</v>
      </c>
    </row>
    <row r="222" spans="31:35" ht="157.5" x14ac:dyDescent="0.2">
      <c r="AE222" s="257">
        <v>23</v>
      </c>
      <c r="AF222" s="253" t="s">
        <v>505</v>
      </c>
      <c r="AG222" s="254" t="s">
        <v>506</v>
      </c>
      <c r="AH222" s="255" t="s">
        <v>347</v>
      </c>
      <c r="AI222" s="256" t="s">
        <v>507</v>
      </c>
    </row>
    <row r="223" spans="31:35" ht="157.5" x14ac:dyDescent="0.2">
      <c r="AE223" s="257">
        <v>24</v>
      </c>
      <c r="AF223" s="253" t="s">
        <v>505</v>
      </c>
      <c r="AG223" s="254" t="s">
        <v>506</v>
      </c>
      <c r="AH223" s="255" t="s">
        <v>348</v>
      </c>
      <c r="AI223" s="256" t="s">
        <v>508</v>
      </c>
    </row>
    <row r="224" spans="31:35" x14ac:dyDescent="0.2">
      <c r="AE224" s="231">
        <v>25</v>
      </c>
      <c r="AF224" s="232">
        <f>'Ref.Diccionario de Competencias'!$B$143</f>
        <v>0</v>
      </c>
      <c r="AG224" s="233">
        <f>'Ref.Diccionario de Competencias'!$C$143</f>
        <v>0</v>
      </c>
      <c r="AH224" s="233" t="s">
        <v>346</v>
      </c>
      <c r="AI224" s="533">
        <f>'Ref.Diccionario de Competencias'!F143</f>
        <v>0</v>
      </c>
    </row>
    <row r="225" spans="31:35" x14ac:dyDescent="0.2">
      <c r="AE225" s="231">
        <v>26</v>
      </c>
      <c r="AF225" s="232">
        <f>'Ref.Diccionario de Competencias'!$B$143</f>
        <v>0</v>
      </c>
      <c r="AG225" s="233">
        <f>'Ref.Diccionario de Competencias'!$C$143</f>
        <v>0</v>
      </c>
      <c r="AH225" s="233" t="s">
        <v>347</v>
      </c>
      <c r="AI225" s="533">
        <f>'Ref.Diccionario de Competencias'!F144</f>
        <v>0</v>
      </c>
    </row>
    <row r="226" spans="31:35" x14ac:dyDescent="0.2">
      <c r="AE226" s="231">
        <v>27</v>
      </c>
      <c r="AF226" s="232">
        <f>'Ref.Diccionario de Competencias'!$B$143</f>
        <v>0</v>
      </c>
      <c r="AG226" s="233">
        <f>'Ref.Diccionario de Competencias'!$C$143</f>
        <v>0</v>
      </c>
      <c r="AH226" s="233" t="s">
        <v>348</v>
      </c>
      <c r="AI226" s="533">
        <f>'Ref.Diccionario de Competencias'!F145</f>
        <v>0</v>
      </c>
    </row>
    <row r="227" spans="31:35" x14ac:dyDescent="0.2">
      <c r="AE227" s="231">
        <v>28</v>
      </c>
      <c r="AF227" s="232">
        <f>'Ref.Diccionario de Competencias'!$B$146</f>
        <v>0</v>
      </c>
      <c r="AG227" s="233">
        <f>'Ref.Diccionario de Competencias'!$C$146</f>
        <v>0</v>
      </c>
      <c r="AH227" s="233" t="s">
        <v>346</v>
      </c>
      <c r="AI227" s="533">
        <f>'Ref.Diccionario de Competencias'!F146</f>
        <v>0</v>
      </c>
    </row>
    <row r="228" spans="31:35" x14ac:dyDescent="0.2">
      <c r="AE228" s="231">
        <v>29</v>
      </c>
      <c r="AF228" s="232">
        <f>'Ref.Diccionario de Competencias'!$B$146</f>
        <v>0</v>
      </c>
      <c r="AG228" s="233">
        <f>'Ref.Diccionario de Competencias'!$C$146</f>
        <v>0</v>
      </c>
      <c r="AH228" s="233" t="s">
        <v>347</v>
      </c>
      <c r="AI228" s="533">
        <f>'Ref.Diccionario de Competencias'!F147</f>
        <v>0</v>
      </c>
    </row>
    <row r="229" spans="31:35" x14ac:dyDescent="0.2">
      <c r="AE229" s="231">
        <v>30</v>
      </c>
      <c r="AF229" s="232">
        <f>'Ref.Diccionario de Competencias'!$B$146</f>
        <v>0</v>
      </c>
      <c r="AG229" s="233">
        <f>'Ref.Diccionario de Competencias'!$C$146</f>
        <v>0</v>
      </c>
      <c r="AH229" s="233" t="s">
        <v>348</v>
      </c>
      <c r="AI229" s="533">
        <f>'Ref.Diccionario de Competencias'!F148</f>
        <v>0</v>
      </c>
    </row>
    <row r="230" spans="31:35" x14ac:dyDescent="0.2">
      <c r="AE230" s="231">
        <v>31</v>
      </c>
      <c r="AF230" s="232">
        <f>'Ref.Diccionario de Competencias'!$B$149</f>
        <v>0</v>
      </c>
      <c r="AG230" s="233">
        <f>'Ref.Diccionario de Competencias'!$C$149</f>
        <v>0</v>
      </c>
      <c r="AH230" s="233" t="s">
        <v>346</v>
      </c>
      <c r="AI230" s="533">
        <f>'Ref.Diccionario de Competencias'!F149</f>
        <v>0</v>
      </c>
    </row>
    <row r="231" spans="31:35" x14ac:dyDescent="0.2">
      <c r="AE231" s="231">
        <v>32</v>
      </c>
      <c r="AF231" s="232">
        <f>'Ref.Diccionario de Competencias'!$B$149</f>
        <v>0</v>
      </c>
      <c r="AG231" s="233">
        <f>'Ref.Diccionario de Competencias'!$C$149</f>
        <v>0</v>
      </c>
      <c r="AH231" s="233" t="s">
        <v>347</v>
      </c>
      <c r="AI231" s="533">
        <f>'Ref.Diccionario de Competencias'!F150</f>
        <v>0</v>
      </c>
    </row>
    <row r="232" spans="31:35" x14ac:dyDescent="0.2">
      <c r="AE232" s="231">
        <v>33</v>
      </c>
      <c r="AF232" s="232">
        <f>'Ref.Diccionario de Competencias'!$B$149</f>
        <v>0</v>
      </c>
      <c r="AG232" s="233">
        <f>'Ref.Diccionario de Competencias'!$C$149</f>
        <v>0</v>
      </c>
      <c r="AH232" s="233" t="s">
        <v>348</v>
      </c>
      <c r="AI232" s="533">
        <f>'Ref.Diccionario de Competencias'!F151</f>
        <v>0</v>
      </c>
    </row>
    <row r="233" spans="31:35" ht="14.25" x14ac:dyDescent="0.2">
      <c r="AE233" s="265"/>
      <c r="AF233" s="266"/>
      <c r="AG233" s="267"/>
      <c r="AH233" s="267"/>
      <c r="AI233" s="264"/>
    </row>
    <row r="234" spans="31:35" ht="14.25" x14ac:dyDescent="0.2">
      <c r="AE234" s="265"/>
      <c r="AF234" s="266"/>
      <c r="AG234" s="267"/>
      <c r="AH234" s="267"/>
      <c r="AI234" s="264"/>
    </row>
    <row r="235" spans="31:35" ht="14.25" x14ac:dyDescent="0.2">
      <c r="AE235" s="265"/>
      <c r="AF235" s="266"/>
      <c r="AG235" s="267"/>
      <c r="AH235" s="267"/>
      <c r="AI235" s="264"/>
    </row>
    <row r="236" spans="31:35" ht="14.25" x14ac:dyDescent="0.2">
      <c r="AE236" s="265"/>
      <c r="AF236" s="266"/>
      <c r="AG236" s="267"/>
      <c r="AH236" s="267"/>
      <c r="AI236" s="264"/>
    </row>
    <row r="237" spans="31:35" ht="14.25" x14ac:dyDescent="0.2">
      <c r="AE237" s="265"/>
      <c r="AF237" s="266"/>
      <c r="AG237" s="267"/>
      <c r="AH237" s="267"/>
      <c r="AI237" s="264"/>
    </row>
    <row r="238" spans="31:35" ht="14.25" x14ac:dyDescent="0.2">
      <c r="AE238" s="265"/>
      <c r="AF238" s="266"/>
      <c r="AG238" s="267"/>
      <c r="AH238" s="267"/>
      <c r="AI238" s="264"/>
    </row>
    <row r="239" spans="31:35" ht="14.25" x14ac:dyDescent="0.2">
      <c r="AE239" s="265"/>
      <c r="AF239" s="266"/>
      <c r="AG239" s="267"/>
      <c r="AH239" s="267"/>
      <c r="AI239" s="264"/>
    </row>
    <row r="240" spans="31:35" ht="14.25" x14ac:dyDescent="0.2">
      <c r="AE240" s="265"/>
      <c r="AF240" s="266"/>
      <c r="AG240" s="267"/>
      <c r="AH240" s="267"/>
      <c r="AI240" s="264"/>
    </row>
    <row r="241" spans="31:35" ht="14.25" x14ac:dyDescent="0.2">
      <c r="AE241" s="265"/>
      <c r="AF241" s="266"/>
      <c r="AG241" s="267"/>
      <c r="AH241" s="267"/>
      <c r="AI241" s="264"/>
    </row>
  </sheetData>
  <sheetProtection algorithmName="SHA-512" hashValue="mz/gW0oAWrwggg5yPZv1lnfnX1JT640sMWH75W2v4HSquLVvIM6h1V2SSfyTsUmFH4//8lgpM9GeOUetr6sfVQ==" saltValue="PUCjAi1XEYEFGMNJDDrkfg==" spinCount="100000" sheet="1" objects="1" scenarios="1"/>
  <protectedRanges>
    <protectedRange sqref="D72:F72" name="Rango17"/>
    <protectedRange sqref="G80:K81" name="Rango15"/>
    <protectedRange sqref="R61:T61" name="Rango13"/>
    <protectedRange sqref="F62" name="Rango11"/>
    <protectedRange sqref="F60" name="Rango9"/>
    <protectedRange sqref="J52:P52" name="Rango7"/>
    <protectedRange sqref="B46:L48 P46:Y48 M48:O48 M46:N47" name="Rango5"/>
    <protectedRange sqref="C22:Y41" name="Rango3"/>
    <protectedRange sqref="F6:L9" name="Rango1"/>
    <protectedRange sqref="P6:P9 T6:Y9" name="Rango2"/>
    <protectedRange sqref="B43:Y43" name="Rango4"/>
    <protectedRange sqref="C52:G52" name="Rango6"/>
    <protectedRange sqref="S52:T52" name="Rango8"/>
    <protectedRange sqref="J60" name="Rango10"/>
    <protectedRange sqref="J62" name="Rango12"/>
    <protectedRange sqref="B65:B67" name="Rango14"/>
    <protectedRange sqref="Q80:S81" name="Rango16"/>
  </protectedRanges>
  <dataConsolidate/>
  <mergeCells count="167">
    <mergeCell ref="I2:R5"/>
    <mergeCell ref="B2:H5"/>
    <mergeCell ref="G81:H81"/>
    <mergeCell ref="Q80:T80"/>
    <mergeCell ref="Q81:S81"/>
    <mergeCell ref="P23:U23"/>
    <mergeCell ref="P24:U24"/>
    <mergeCell ref="P25:U25"/>
    <mergeCell ref="P26:U26"/>
    <mergeCell ref="P27:U27"/>
    <mergeCell ref="P28:U28"/>
    <mergeCell ref="P29:U29"/>
    <mergeCell ref="P40:U40"/>
    <mergeCell ref="P41:U41"/>
    <mergeCell ref="I23:O23"/>
    <mergeCell ref="I24:O24"/>
    <mergeCell ref="I25:O25"/>
    <mergeCell ref="I26:O26"/>
    <mergeCell ref="I27:O27"/>
    <mergeCell ref="I28:O28"/>
    <mergeCell ref="I29:O29"/>
    <mergeCell ref="J66:V66"/>
    <mergeCell ref="J67:V67"/>
    <mergeCell ref="G65:I65"/>
    <mergeCell ref="C29:H29"/>
    <mergeCell ref="C40:H40"/>
    <mergeCell ref="C41:H41"/>
    <mergeCell ref="B54:Y54"/>
    <mergeCell ref="I55:P55"/>
    <mergeCell ref="C71:F71"/>
    <mergeCell ref="G68:I68"/>
    <mergeCell ref="G69:I69"/>
    <mergeCell ref="G70:I70"/>
    <mergeCell ref="G71:I71"/>
    <mergeCell ref="J70:V70"/>
    <mergeCell ref="J71:V71"/>
    <mergeCell ref="C68:F68"/>
    <mergeCell ref="C69:F69"/>
    <mergeCell ref="C70:F70"/>
    <mergeCell ref="J64:V64"/>
    <mergeCell ref="J65:V65"/>
    <mergeCell ref="I40:O40"/>
    <mergeCell ref="I41:O41"/>
    <mergeCell ref="I56:P56"/>
    <mergeCell ref="R56:S56"/>
    <mergeCell ref="M47:V47"/>
    <mergeCell ref="M48:V48"/>
    <mergeCell ref="C30:H30"/>
    <mergeCell ref="M9:O9"/>
    <mergeCell ref="P6:V6"/>
    <mergeCell ref="P7:V7"/>
    <mergeCell ref="P9:V9"/>
    <mergeCell ref="C24:H24"/>
    <mergeCell ref="C22:H22"/>
    <mergeCell ref="I20:O21"/>
    <mergeCell ref="C28:H28"/>
    <mergeCell ref="C25:H25"/>
    <mergeCell ref="C26:H26"/>
    <mergeCell ref="C27:H27"/>
    <mergeCell ref="B19:E19"/>
    <mergeCell ref="F19:L19"/>
    <mergeCell ref="M19:O19"/>
    <mergeCell ref="P19:V19"/>
    <mergeCell ref="P8:S8"/>
    <mergeCell ref="T8:V8"/>
    <mergeCell ref="U5:V5"/>
    <mergeCell ref="S2:T2"/>
    <mergeCell ref="S3:T3"/>
    <mergeCell ref="S4:T4"/>
    <mergeCell ref="S5:T5"/>
    <mergeCell ref="W2:Y2"/>
    <mergeCell ref="W3:Y3"/>
    <mergeCell ref="W4:Y4"/>
    <mergeCell ref="W5:Y5"/>
    <mergeCell ref="U2:V2"/>
    <mergeCell ref="U3:V3"/>
    <mergeCell ref="U4:V4"/>
    <mergeCell ref="Z6:Z7"/>
    <mergeCell ref="C14:E14"/>
    <mergeCell ref="P14:S14"/>
    <mergeCell ref="B6:E6"/>
    <mergeCell ref="B7:E8"/>
    <mergeCell ref="B9:E9"/>
    <mergeCell ref="C23:H23"/>
    <mergeCell ref="W20:X20"/>
    <mergeCell ref="Y20:Y21"/>
    <mergeCell ref="B20:B21"/>
    <mergeCell ref="C15:E15"/>
    <mergeCell ref="H15:L15"/>
    <mergeCell ref="B17:Y17"/>
    <mergeCell ref="B18:Y18"/>
    <mergeCell ref="C20:H21"/>
    <mergeCell ref="P20:V21"/>
    <mergeCell ref="I22:O22"/>
    <mergeCell ref="P22:U22"/>
    <mergeCell ref="F6:L6"/>
    <mergeCell ref="F7:L8"/>
    <mergeCell ref="F9:L9"/>
    <mergeCell ref="M6:O6"/>
    <mergeCell ref="M7:O7"/>
    <mergeCell ref="M8:O8"/>
    <mergeCell ref="O81:P81"/>
    <mergeCell ref="B44:V44"/>
    <mergeCell ref="B42:V42"/>
    <mergeCell ref="B43:V43"/>
    <mergeCell ref="B49:V49"/>
    <mergeCell ref="O58:V58"/>
    <mergeCell ref="R61:T61"/>
    <mergeCell ref="C64:F64"/>
    <mergeCell ref="C56:G56"/>
    <mergeCell ref="J68:V68"/>
    <mergeCell ref="J69:V69"/>
    <mergeCell ref="G64:I64"/>
    <mergeCell ref="B58:N58"/>
    <mergeCell ref="D72:F72"/>
    <mergeCell ref="B72:C72"/>
    <mergeCell ref="C66:F66"/>
    <mergeCell ref="C67:F67"/>
    <mergeCell ref="B50:V50"/>
    <mergeCell ref="J52:P52"/>
    <mergeCell ref="C52:G52"/>
    <mergeCell ref="J51:P51"/>
    <mergeCell ref="S51:T51"/>
    <mergeCell ref="S52:T52"/>
    <mergeCell ref="C45:L45"/>
    <mergeCell ref="O80:P80"/>
    <mergeCell ref="M45:V45"/>
    <mergeCell ref="C46:L46"/>
    <mergeCell ref="C47:L47"/>
    <mergeCell ref="C48:L48"/>
    <mergeCell ref="M46:V46"/>
    <mergeCell ref="C65:F65"/>
    <mergeCell ref="G66:I66"/>
    <mergeCell ref="G67:I67"/>
    <mergeCell ref="F78:K78"/>
    <mergeCell ref="O78:S78"/>
    <mergeCell ref="G80:K80"/>
    <mergeCell ref="R55:S55"/>
    <mergeCell ref="C31:H31"/>
    <mergeCell ref="C32:H32"/>
    <mergeCell ref="C33:H33"/>
    <mergeCell ref="I30:O30"/>
    <mergeCell ref="I31:O31"/>
    <mergeCell ref="I32:O32"/>
    <mergeCell ref="I33:O33"/>
    <mergeCell ref="P30:U30"/>
    <mergeCell ref="P31:U31"/>
    <mergeCell ref="P32:U32"/>
    <mergeCell ref="P33:U33"/>
    <mergeCell ref="P34:U34"/>
    <mergeCell ref="P35:U35"/>
    <mergeCell ref="P36:U36"/>
    <mergeCell ref="P37:U37"/>
    <mergeCell ref="P38:U38"/>
    <mergeCell ref="P39:U39"/>
    <mergeCell ref="C34:H34"/>
    <mergeCell ref="C35:H35"/>
    <mergeCell ref="C36:H36"/>
    <mergeCell ref="C37:H37"/>
    <mergeCell ref="C38:H38"/>
    <mergeCell ref="C39:H39"/>
    <mergeCell ref="I34:O34"/>
    <mergeCell ref="I35:O35"/>
    <mergeCell ref="I36:O36"/>
    <mergeCell ref="I37:O37"/>
    <mergeCell ref="I38:O38"/>
    <mergeCell ref="I39:O39"/>
  </mergeCells>
  <dataValidations count="13">
    <dataValidation type="custom" allowBlank="1" showInputMessage="1" showErrorMessage="1" sqref="F14:F15" xr:uid="{00000000-0002-0000-0600-000000000000}">
      <formula1>IF(F14="X","X","")</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R61" xr:uid="{00000000-0002-0000-0600-000001000000}">
      <formula1>$AH$56:$AH$61</formula1>
    </dataValidation>
    <dataValidation type="list" allowBlank="1" showInputMessage="1" showErrorMessage="1" sqref="C56:G56" xr:uid="{00000000-0002-0000-0600-000002000000}">
      <formula1>$AE$56:$AE$71</formula1>
    </dataValidation>
    <dataValidation type="list" allowBlank="1" showInputMessage="1" showErrorMessage="1" errorTitle="Error en los datos" error="El dato introducido no es aceptable. Por favor, selecciona un dato de la lista." promptTitle="Importante" prompt="Selecciona un dato de la lista; cualquier otro valor no será admitido." sqref="C52" xr:uid="{00000000-0002-0000-0600-000003000000}">
      <formula1>$AD$56:$AD$63</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V22:V41" xr:uid="{00000000-0002-0000-0600-000004000000}">
      <formula1>$AB$26:$AB$27</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Y22:Y41" xr:uid="{00000000-0002-0000-0600-000005000000}">
      <formula1>$AA$18:$AA$26</formula1>
    </dataValidation>
    <dataValidation type="whole" allowBlank="1" showInputMessage="1" showErrorMessage="1" error="Colocar 10 dígitos" sqref="F9:L9" xr:uid="{00000000-0002-0000-0600-000006000000}">
      <formula1>0</formula1>
      <formula2>9999999999</formula2>
    </dataValidation>
    <dataValidation type="whole" allowBlank="1" showInputMessage="1" showErrorMessage="1" sqref="P19:V19" xr:uid="{00000000-0002-0000-0600-000007000000}">
      <formula1>0</formula1>
      <formula2>9999999999</formula2>
    </dataValidation>
    <dataValidation type="list" allowBlank="1" showInputMessage="1" showErrorMessage="1" sqref="I11:Y11" xr:uid="{00000000-0002-0000-0600-000008000000}">
      <formula1>$AH$11:$AH$40</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W8:Y8" xr:uid="{00000000-0002-0000-0600-000009000000}">
      <formula1>$AH$11:$AH$40</formula1>
    </dataValidation>
    <dataValidation type="list" allowBlank="1" showInputMessage="1" showErrorMessage="1" sqref="I12:Y12" xr:uid="{00000000-0002-0000-0600-00000A000000}">
      <formula1>$AC$15:$AC$21</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P9 W9:Y9" xr:uid="{00000000-0002-0000-0600-00000B000000}">
      <formula1>$AC$15:$AC$21</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P8" xr:uid="{00000000-0002-0000-0600-00000C000000}">
      <formula1>$AH$11:$AH$41</formula1>
    </dataValidation>
  </dataValidations>
  <printOptions horizontalCentered="1"/>
  <pageMargins left="0.23622047244094491" right="3.937007874015748E-2" top="0.27559055118110237" bottom="0.31496062992125984" header="0.15748031496062992" footer="0.15748031496062992"/>
  <pageSetup paperSize="9" scale="50" firstPageNumber="0" pageOrder="overThenDown" orientation="portrait" horizontalDpi="4294967294" verticalDpi="4294967294"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BK151"/>
  <sheetViews>
    <sheetView showGridLines="0" view="pageBreakPreview" zoomScale="80" zoomScaleNormal="80" zoomScaleSheetLayoutView="80" workbookViewId="0">
      <selection activeCell="B22" sqref="B22:G22"/>
    </sheetView>
  </sheetViews>
  <sheetFormatPr baseColWidth="10" defaultColWidth="11.42578125" defaultRowHeight="12.75" customHeight="1" x14ac:dyDescent="0.2"/>
  <cols>
    <col min="1" max="1" width="5.85546875" style="48" customWidth="1"/>
    <col min="2" max="2" width="24.5703125" style="49" customWidth="1"/>
    <col min="3" max="3" width="17.5703125" style="49" customWidth="1"/>
    <col min="4" max="4" width="11.140625" style="49" customWidth="1"/>
    <col min="5" max="5" width="10.7109375" style="49" customWidth="1"/>
    <col min="6" max="6" width="12.42578125" style="49" customWidth="1"/>
    <col min="7" max="7" width="52.28515625" style="49" customWidth="1"/>
    <col min="8" max="9" width="8.7109375" style="49" customWidth="1"/>
    <col min="10" max="10" width="9.140625" style="49" customWidth="1"/>
    <col min="11" max="11" width="8.5703125" style="49" customWidth="1"/>
    <col min="12" max="12" width="6.42578125" style="49" customWidth="1"/>
    <col min="13" max="13" width="3.7109375" style="49" customWidth="1"/>
    <col min="14" max="14" width="4.85546875" style="49" customWidth="1"/>
    <col min="15" max="15" width="3.85546875" style="49" customWidth="1"/>
    <col min="16" max="16" width="6.28515625" style="49" customWidth="1"/>
    <col min="17" max="17" width="30.140625" style="74" hidden="1" customWidth="1"/>
    <col min="18" max="18" width="8.85546875" style="49" hidden="1" customWidth="1"/>
    <col min="19" max="19" width="44.85546875" style="49" hidden="1" customWidth="1"/>
    <col min="20" max="20" width="17.85546875" style="49" hidden="1" customWidth="1"/>
    <col min="21" max="21" width="25.85546875" style="49" hidden="1" customWidth="1"/>
    <col min="22" max="22" width="44.85546875" style="49" hidden="1" customWidth="1"/>
    <col min="23" max="23" width="5.85546875" style="49" hidden="1" customWidth="1"/>
    <col min="24" max="61" width="11.42578125" style="49" hidden="1" customWidth="1"/>
    <col min="62" max="16384" width="11.42578125" style="49"/>
  </cols>
  <sheetData>
    <row r="1" spans="1:63" ht="13.5" customHeight="1" thickBot="1" x14ac:dyDescent="0.25">
      <c r="A1" s="1059"/>
      <c r="B1" s="1059"/>
      <c r="C1" s="1059"/>
      <c r="D1" s="1059"/>
      <c r="E1" s="1058" t="s">
        <v>565</v>
      </c>
      <c r="F1" s="1058"/>
      <c r="G1" s="1058"/>
      <c r="H1" s="1058"/>
      <c r="I1" s="1058"/>
      <c r="J1" s="1058"/>
      <c r="K1" s="1057" t="s">
        <v>228</v>
      </c>
      <c r="L1" s="1057"/>
      <c r="M1" s="1055">
        <v>43185</v>
      </c>
      <c r="N1" s="1055"/>
      <c r="O1" s="1055"/>
      <c r="P1" s="1055"/>
      <c r="Q1" s="544" t="s">
        <v>629</v>
      </c>
    </row>
    <row r="2" spans="1:63" ht="12.75" customHeight="1" x14ac:dyDescent="0.2">
      <c r="A2" s="1059"/>
      <c r="B2" s="1059"/>
      <c r="C2" s="1059"/>
      <c r="D2" s="1059"/>
      <c r="E2" s="1058"/>
      <c r="F2" s="1058"/>
      <c r="G2" s="1058"/>
      <c r="H2" s="1058"/>
      <c r="I2" s="1058"/>
      <c r="J2" s="1058"/>
      <c r="K2" s="1057" t="s">
        <v>229</v>
      </c>
      <c r="L2" s="1057"/>
      <c r="M2" s="1056" t="s">
        <v>660</v>
      </c>
      <c r="N2" s="1056"/>
      <c r="O2" s="1056"/>
      <c r="P2" s="1056"/>
    </row>
    <row r="3" spans="1:63" ht="12.75" customHeight="1" x14ac:dyDescent="0.2">
      <c r="A3" s="1059"/>
      <c r="B3" s="1059"/>
      <c r="C3" s="1059"/>
      <c r="D3" s="1059"/>
      <c r="E3" s="1058"/>
      <c r="F3" s="1058"/>
      <c r="G3" s="1058"/>
      <c r="H3" s="1058"/>
      <c r="I3" s="1058"/>
      <c r="J3" s="1058"/>
      <c r="K3" s="1057" t="s">
        <v>230</v>
      </c>
      <c r="L3" s="1057"/>
      <c r="M3" s="1056" t="s">
        <v>233</v>
      </c>
      <c r="N3" s="1056"/>
      <c r="O3" s="1056"/>
      <c r="P3" s="1056"/>
    </row>
    <row r="4" spans="1:63" ht="12.75" customHeight="1" x14ac:dyDescent="0.2">
      <c r="A4" s="1059"/>
      <c r="B4" s="1059"/>
      <c r="C4" s="1059"/>
      <c r="D4" s="1059"/>
      <c r="E4" s="1058"/>
      <c r="F4" s="1058"/>
      <c r="G4" s="1058"/>
      <c r="H4" s="1058"/>
      <c r="I4" s="1058"/>
      <c r="J4" s="1058"/>
      <c r="K4" s="1057" t="s">
        <v>231</v>
      </c>
      <c r="L4" s="1057"/>
      <c r="M4" s="1056" t="s">
        <v>614</v>
      </c>
      <c r="N4" s="1056"/>
      <c r="O4" s="1056"/>
      <c r="P4" s="1056"/>
    </row>
    <row r="5" spans="1:63" ht="6.75" customHeight="1" x14ac:dyDescent="0.2">
      <c r="B5" s="96"/>
      <c r="C5" s="96"/>
    </row>
    <row r="6" spans="1:63" ht="20.25" customHeight="1" x14ac:dyDescent="0.2">
      <c r="A6" s="1061" t="s">
        <v>1</v>
      </c>
      <c r="B6" s="1061"/>
      <c r="C6" s="1062">
        <f>'IN-GEP-02-02-FOR-02'!F6</f>
        <v>0</v>
      </c>
      <c r="D6" s="1063"/>
      <c r="E6" s="1063"/>
      <c r="F6" s="1064"/>
      <c r="G6" s="492" t="s">
        <v>597</v>
      </c>
      <c r="H6" s="1077">
        <f>'IN-GEP-02-02-FOR-02'!P6</f>
        <v>0</v>
      </c>
      <c r="I6" s="1078"/>
      <c r="J6" s="1078"/>
      <c r="K6" s="1078"/>
      <c r="L6" s="1078"/>
      <c r="M6" s="1078"/>
      <c r="N6" s="1078"/>
      <c r="O6" s="1078"/>
      <c r="P6" s="1079"/>
    </row>
    <row r="7" spans="1:63" ht="15.75" customHeight="1" x14ac:dyDescent="0.2">
      <c r="A7" s="1061" t="s">
        <v>637</v>
      </c>
      <c r="B7" s="1061"/>
      <c r="C7" s="1065">
        <f>'IN-GEP-02-02-FOR-02'!F7</f>
        <v>0</v>
      </c>
      <c r="D7" s="1066"/>
      <c r="E7" s="1066"/>
      <c r="F7" s="1067"/>
      <c r="G7" s="492" t="s">
        <v>244</v>
      </c>
      <c r="H7" s="1062">
        <f>'IN-GEP-02-02-FOR-02'!P7</f>
        <v>0</v>
      </c>
      <c r="I7" s="1063"/>
      <c r="J7" s="1063"/>
      <c r="K7" s="1063"/>
      <c r="L7" s="1063"/>
      <c r="M7" s="1063"/>
      <c r="N7" s="1063"/>
      <c r="O7" s="1063"/>
      <c r="P7" s="1064"/>
      <c r="BK7" s="268"/>
    </row>
    <row r="8" spans="1:63" ht="15" customHeight="1" x14ac:dyDescent="0.2">
      <c r="A8" s="1061"/>
      <c r="B8" s="1061"/>
      <c r="C8" s="1068"/>
      <c r="D8" s="1069"/>
      <c r="E8" s="1069"/>
      <c r="F8" s="1070"/>
      <c r="G8" s="492" t="s">
        <v>580</v>
      </c>
      <c r="H8" s="1062">
        <f>'IN-GEP-02-02-FOR-02'!P8</f>
        <v>0</v>
      </c>
      <c r="I8" s="1063"/>
      <c r="J8" s="1063"/>
      <c r="K8" s="1063"/>
      <c r="L8" s="1062">
        <f>'IN-GEP-02-02-FOR-02'!T8</f>
        <v>0</v>
      </c>
      <c r="M8" s="1063"/>
      <c r="N8" s="1063"/>
      <c r="O8" s="1063"/>
      <c r="P8" s="1064"/>
    </row>
    <row r="9" spans="1:63" ht="15.75" customHeight="1" x14ac:dyDescent="0.2">
      <c r="A9" s="1061" t="s">
        <v>563</v>
      </c>
      <c r="B9" s="1061"/>
      <c r="C9" s="1071">
        <f>'IN-GEP-02-02-FOR-02'!F9</f>
        <v>0</v>
      </c>
      <c r="D9" s="1072"/>
      <c r="E9" s="1072"/>
      <c r="F9" s="1073"/>
      <c r="G9" s="493" t="s">
        <v>564</v>
      </c>
      <c r="H9" s="1074">
        <f>'IN-GEP-02-02-FOR-02'!P9</f>
        <v>0</v>
      </c>
      <c r="I9" s="1075"/>
      <c r="J9" s="1075"/>
      <c r="K9" s="1075"/>
      <c r="L9" s="1075"/>
      <c r="M9" s="1075"/>
      <c r="N9" s="1075"/>
      <c r="O9" s="1075"/>
      <c r="P9" s="1076"/>
    </row>
    <row r="10" spans="1:63" ht="12.75" hidden="1" customHeight="1" x14ac:dyDescent="0.2">
      <c r="A10" s="49"/>
    </row>
    <row r="11" spans="1:63" ht="12.75" hidden="1" customHeight="1" x14ac:dyDescent="0.2">
      <c r="A11" s="49"/>
    </row>
    <row r="12" spans="1:63" ht="12.75" hidden="1" customHeight="1" x14ac:dyDescent="0.2">
      <c r="A12" s="49"/>
    </row>
    <row r="13" spans="1:63" ht="9" customHeight="1" thickBot="1" x14ac:dyDescent="0.25">
      <c r="A13" s="1060"/>
      <c r="B13" s="591"/>
      <c r="C13" s="591"/>
      <c r="D13" s="591"/>
      <c r="E13" s="591"/>
      <c r="F13" s="591"/>
      <c r="G13" s="591"/>
      <c r="H13" s="591"/>
      <c r="I13" s="591"/>
      <c r="J13" s="591"/>
      <c r="K13" s="591"/>
      <c r="L13" s="591"/>
      <c r="M13" s="591"/>
      <c r="N13" s="591"/>
      <c r="O13" s="591"/>
      <c r="P13" s="591"/>
    </row>
    <row r="14" spans="1:63" s="88" customFormat="1" ht="12.75" customHeight="1" x14ac:dyDescent="0.2">
      <c r="A14" s="604" t="s">
        <v>240</v>
      </c>
      <c r="B14" s="605"/>
      <c r="C14" s="605"/>
      <c r="D14" s="605"/>
      <c r="E14" s="605"/>
      <c r="F14" s="605"/>
      <c r="G14" s="605"/>
      <c r="H14" s="605" t="s">
        <v>61</v>
      </c>
      <c r="I14" s="605"/>
      <c r="J14" s="605" t="s">
        <v>42</v>
      </c>
      <c r="K14" s="605"/>
      <c r="L14" s="1049" t="s">
        <v>162</v>
      </c>
      <c r="M14" s="1049"/>
      <c r="N14" s="1049"/>
      <c r="O14" s="1049"/>
      <c r="P14" s="1050"/>
      <c r="Q14" s="87"/>
    </row>
    <row r="15" spans="1:63" s="88" customFormat="1" ht="9.75" customHeight="1" x14ac:dyDescent="0.2">
      <c r="A15" s="607"/>
      <c r="B15" s="608"/>
      <c r="C15" s="608"/>
      <c r="D15" s="608"/>
      <c r="E15" s="608"/>
      <c r="F15" s="608"/>
      <c r="G15" s="608"/>
      <c r="H15" s="608"/>
      <c r="I15" s="608"/>
      <c r="J15" s="608"/>
      <c r="K15" s="608"/>
      <c r="L15" s="550"/>
      <c r="M15" s="550"/>
      <c r="N15" s="550"/>
      <c r="O15" s="550"/>
      <c r="P15" s="694"/>
      <c r="Q15" s="87"/>
    </row>
    <row r="16" spans="1:63" s="88" customFormat="1" ht="9.75" customHeight="1" x14ac:dyDescent="0.2">
      <c r="A16" s="607" t="s">
        <v>10</v>
      </c>
      <c r="B16" s="608" t="s">
        <v>631</v>
      </c>
      <c r="C16" s="608"/>
      <c r="D16" s="608"/>
      <c r="E16" s="608"/>
      <c r="F16" s="608"/>
      <c r="G16" s="608"/>
      <c r="H16" s="608"/>
      <c r="I16" s="608"/>
      <c r="J16" s="608"/>
      <c r="K16" s="608"/>
      <c r="L16" s="550"/>
      <c r="M16" s="550"/>
      <c r="N16" s="550"/>
      <c r="O16" s="550"/>
      <c r="P16" s="694"/>
      <c r="Q16" s="87"/>
    </row>
    <row r="17" spans="1:22" s="88" customFormat="1" ht="10.5" customHeight="1" x14ac:dyDescent="0.2">
      <c r="A17" s="587"/>
      <c r="B17" s="1051"/>
      <c r="C17" s="1051"/>
      <c r="D17" s="1051"/>
      <c r="E17" s="1051"/>
      <c r="F17" s="1051"/>
      <c r="G17" s="1051"/>
      <c r="H17" s="1051"/>
      <c r="I17" s="1051"/>
      <c r="J17" s="1051"/>
      <c r="K17" s="1051"/>
      <c r="L17" s="551"/>
      <c r="M17" s="551"/>
      <c r="N17" s="551"/>
      <c r="O17" s="551"/>
      <c r="P17" s="548"/>
      <c r="Q17" s="87"/>
    </row>
    <row r="18" spans="1:22" s="88" customFormat="1" ht="27.75" customHeight="1" x14ac:dyDescent="0.2">
      <c r="A18" s="344" t="str">
        <f>'IN-GEP-02-02-FOR-02'!B22</f>
        <v>1.-</v>
      </c>
      <c r="B18" s="1048">
        <f>+'IN-GEP-02-02-FOR-02'!I22</f>
        <v>0</v>
      </c>
      <c r="C18" s="1048"/>
      <c r="D18" s="1048"/>
      <c r="E18" s="1048"/>
      <c r="F18" s="1048"/>
      <c r="G18" s="1048"/>
      <c r="H18" s="873"/>
      <c r="I18" s="873"/>
      <c r="J18" s="873"/>
      <c r="K18" s="873"/>
      <c r="L18" s="873"/>
      <c r="M18" s="873"/>
      <c r="N18" s="873"/>
      <c r="O18" s="873"/>
      <c r="P18" s="911"/>
      <c r="Q18" s="113" t="str">
        <f>IF(J18=$U$20,0,IFERROR(IF(B18=0,"",(IF(H18=$S$18,$T$18-1,IF(H18=$S$19,$T$19-0.5,IF(H18=$S$20,$T$20-1,""))))+(IF(J18=$U$18,$V$18-1,IF(J18=$U$19,$V$19-0.5,IF(J18=$U$20,$V$20-1,""))))),""))</f>
        <v/>
      </c>
      <c r="R18" s="99"/>
      <c r="S18" s="90" t="s">
        <v>16</v>
      </c>
      <c r="T18" s="90">
        <v>3</v>
      </c>
      <c r="U18" s="90" t="s">
        <v>301</v>
      </c>
      <c r="V18" s="90">
        <v>3</v>
      </c>
    </row>
    <row r="19" spans="1:22" s="88" customFormat="1" ht="27.75" customHeight="1" x14ac:dyDescent="0.2">
      <c r="A19" s="344" t="str">
        <f>'IN-GEP-02-02-FOR-02'!B23</f>
        <v>2.-</v>
      </c>
      <c r="B19" s="1048">
        <f>+'IN-GEP-02-02-FOR-02'!I23</f>
        <v>0</v>
      </c>
      <c r="C19" s="1048"/>
      <c r="D19" s="1048"/>
      <c r="E19" s="1048"/>
      <c r="F19" s="1048"/>
      <c r="G19" s="1048"/>
      <c r="H19" s="873"/>
      <c r="I19" s="873"/>
      <c r="J19" s="873"/>
      <c r="K19" s="873"/>
      <c r="L19" s="873"/>
      <c r="M19" s="873"/>
      <c r="N19" s="873"/>
      <c r="O19" s="873"/>
      <c r="P19" s="911"/>
      <c r="Q19" s="113" t="str">
        <f t="shared" ref="Q19:Q37" si="0">IF(J19=$U$20,0,IFERROR(IF(B19=0,"",(IF(H19=$S$18,$T$18-1,IF(H19=$S$19,$T$19-0.5,IF(H19=$S$20,$T$20-1,""))))+(IF(J19=$U$18,$V$18-1,IF(J19=$U$19,$V$19-0.5,IF(J19=$U$20,$V$20-1,""))))),""))</f>
        <v/>
      </c>
      <c r="R19" s="99"/>
      <c r="S19" s="90" t="s">
        <v>341</v>
      </c>
      <c r="T19" s="90">
        <v>2</v>
      </c>
      <c r="U19" s="90" t="s">
        <v>302</v>
      </c>
      <c r="V19" s="90">
        <v>2</v>
      </c>
    </row>
    <row r="20" spans="1:22" s="88" customFormat="1" ht="27.75" customHeight="1" x14ac:dyDescent="0.2">
      <c r="A20" s="344" t="str">
        <f>'IN-GEP-02-02-FOR-02'!B24</f>
        <v>3.-</v>
      </c>
      <c r="B20" s="1048">
        <f>+'IN-GEP-02-02-FOR-02'!I24</f>
        <v>0</v>
      </c>
      <c r="C20" s="1048"/>
      <c r="D20" s="1048"/>
      <c r="E20" s="1048"/>
      <c r="F20" s="1048"/>
      <c r="G20" s="1048"/>
      <c r="H20" s="873"/>
      <c r="I20" s="873"/>
      <c r="J20" s="873"/>
      <c r="K20" s="873"/>
      <c r="L20" s="873"/>
      <c r="M20" s="873"/>
      <c r="N20" s="873"/>
      <c r="O20" s="873"/>
      <c r="P20" s="911"/>
      <c r="Q20" s="113" t="str">
        <f t="shared" si="0"/>
        <v/>
      </c>
      <c r="R20" s="99"/>
      <c r="S20" s="92" t="s">
        <v>298</v>
      </c>
      <c r="T20" s="90">
        <v>1</v>
      </c>
      <c r="U20" s="104" t="s">
        <v>628</v>
      </c>
      <c r="V20" s="90">
        <v>1</v>
      </c>
    </row>
    <row r="21" spans="1:22" s="88" customFormat="1" ht="27.75" customHeight="1" x14ac:dyDescent="0.2">
      <c r="A21" s="344" t="str">
        <f>'IN-GEP-02-02-FOR-02'!B25</f>
        <v>4.-</v>
      </c>
      <c r="B21" s="1048">
        <f>+'IN-GEP-02-02-FOR-02'!I25</f>
        <v>0</v>
      </c>
      <c r="C21" s="1048"/>
      <c r="D21" s="1048"/>
      <c r="E21" s="1048"/>
      <c r="F21" s="1048"/>
      <c r="G21" s="1048"/>
      <c r="H21" s="873"/>
      <c r="I21" s="873"/>
      <c r="J21" s="873"/>
      <c r="K21" s="873"/>
      <c r="L21" s="873"/>
      <c r="M21" s="873"/>
      <c r="N21" s="873"/>
      <c r="O21" s="873"/>
      <c r="P21" s="911"/>
      <c r="Q21" s="113" t="str">
        <f t="shared" si="0"/>
        <v/>
      </c>
      <c r="R21" s="99"/>
      <c r="T21" s="48"/>
    </row>
    <row r="22" spans="1:22" s="88" customFormat="1" ht="27.75" customHeight="1" x14ac:dyDescent="0.2">
      <c r="A22" s="344" t="str">
        <f>'IN-GEP-02-02-FOR-02'!B26</f>
        <v>5.-</v>
      </c>
      <c r="B22" s="1048">
        <f>+'IN-GEP-02-02-FOR-02'!I26</f>
        <v>0</v>
      </c>
      <c r="C22" s="1048"/>
      <c r="D22" s="1048"/>
      <c r="E22" s="1048"/>
      <c r="F22" s="1048"/>
      <c r="G22" s="1048"/>
      <c r="H22" s="873"/>
      <c r="I22" s="873"/>
      <c r="J22" s="873"/>
      <c r="K22" s="873"/>
      <c r="L22" s="873"/>
      <c r="M22" s="873"/>
      <c r="N22" s="873"/>
      <c r="O22" s="873"/>
      <c r="P22" s="911"/>
      <c r="Q22" s="113" t="str">
        <f t="shared" si="0"/>
        <v/>
      </c>
      <c r="R22" s="99"/>
      <c r="S22" s="103"/>
      <c r="T22" s="48"/>
    </row>
    <row r="23" spans="1:22" s="88" customFormat="1" ht="27.75" customHeight="1" x14ac:dyDescent="0.2">
      <c r="A23" s="344" t="str">
        <f>'IN-GEP-02-02-FOR-02'!B27</f>
        <v>6.-</v>
      </c>
      <c r="B23" s="1048">
        <f>+'IN-GEP-02-02-FOR-02'!I27</f>
        <v>0</v>
      </c>
      <c r="C23" s="1048"/>
      <c r="D23" s="1048"/>
      <c r="E23" s="1048"/>
      <c r="F23" s="1048"/>
      <c r="G23" s="1048"/>
      <c r="H23" s="873"/>
      <c r="I23" s="873"/>
      <c r="J23" s="873"/>
      <c r="K23" s="873"/>
      <c r="L23" s="873"/>
      <c r="M23" s="873"/>
      <c r="N23" s="873"/>
      <c r="O23" s="873"/>
      <c r="P23" s="911"/>
      <c r="Q23" s="113" t="str">
        <f t="shared" si="0"/>
        <v/>
      </c>
      <c r="R23" s="99"/>
    </row>
    <row r="24" spans="1:22" s="88" customFormat="1" ht="27.75" customHeight="1" x14ac:dyDescent="0.2">
      <c r="A24" s="344" t="str">
        <f>'IN-GEP-02-02-FOR-02'!B28</f>
        <v>7.-</v>
      </c>
      <c r="B24" s="1048">
        <f>+'IN-GEP-02-02-FOR-02'!I28</f>
        <v>0</v>
      </c>
      <c r="C24" s="1048"/>
      <c r="D24" s="1048"/>
      <c r="E24" s="1048"/>
      <c r="F24" s="1048"/>
      <c r="G24" s="1048"/>
      <c r="H24" s="873"/>
      <c r="I24" s="873"/>
      <c r="J24" s="873"/>
      <c r="K24" s="873"/>
      <c r="L24" s="873"/>
      <c r="M24" s="873"/>
      <c r="N24" s="873"/>
      <c r="O24" s="873"/>
      <c r="P24" s="911"/>
      <c r="Q24" s="113" t="str">
        <f t="shared" si="0"/>
        <v/>
      </c>
      <c r="R24" s="99"/>
    </row>
    <row r="25" spans="1:22" s="88" customFormat="1" ht="27.75" customHeight="1" x14ac:dyDescent="0.2">
      <c r="A25" s="344" t="str">
        <f>'IN-GEP-02-02-FOR-02'!B29</f>
        <v>8.-</v>
      </c>
      <c r="B25" s="1048">
        <f>+'IN-GEP-02-02-FOR-02'!I29</f>
        <v>0</v>
      </c>
      <c r="C25" s="1048"/>
      <c r="D25" s="1048"/>
      <c r="E25" s="1048"/>
      <c r="F25" s="1048"/>
      <c r="G25" s="1048"/>
      <c r="H25" s="873"/>
      <c r="I25" s="873"/>
      <c r="J25" s="873"/>
      <c r="K25" s="873"/>
      <c r="L25" s="873"/>
      <c r="M25" s="873"/>
      <c r="N25" s="873"/>
      <c r="O25" s="873"/>
      <c r="P25" s="911"/>
      <c r="Q25" s="113" t="str">
        <f t="shared" si="0"/>
        <v/>
      </c>
      <c r="R25" s="99"/>
    </row>
    <row r="26" spans="1:22" s="88" customFormat="1" ht="27.75" customHeight="1" x14ac:dyDescent="0.2">
      <c r="A26" s="344" t="str">
        <f>'IN-GEP-02-02-FOR-02'!B30</f>
        <v>9.-</v>
      </c>
      <c r="B26" s="1048">
        <f>+'IN-GEP-02-02-FOR-02'!I30</f>
        <v>0</v>
      </c>
      <c r="C26" s="1048"/>
      <c r="D26" s="1048"/>
      <c r="E26" s="1048"/>
      <c r="F26" s="1048"/>
      <c r="G26" s="1048"/>
      <c r="H26" s="873"/>
      <c r="I26" s="873"/>
      <c r="J26" s="873"/>
      <c r="K26" s="873"/>
      <c r="L26" s="873"/>
      <c r="M26" s="873"/>
      <c r="N26" s="873"/>
      <c r="O26" s="873"/>
      <c r="P26" s="911"/>
      <c r="Q26" s="113" t="str">
        <f t="shared" si="0"/>
        <v/>
      </c>
      <c r="R26" s="99"/>
    </row>
    <row r="27" spans="1:22" s="88" customFormat="1" ht="27.75" customHeight="1" x14ac:dyDescent="0.2">
      <c r="A27" s="344" t="str">
        <f>'IN-GEP-02-02-FOR-02'!B31</f>
        <v>10.-</v>
      </c>
      <c r="B27" s="1048">
        <f>+'IN-GEP-02-02-FOR-02'!I31</f>
        <v>0</v>
      </c>
      <c r="C27" s="1048"/>
      <c r="D27" s="1048"/>
      <c r="E27" s="1048"/>
      <c r="F27" s="1048"/>
      <c r="G27" s="1048"/>
      <c r="H27" s="873"/>
      <c r="I27" s="873"/>
      <c r="J27" s="873"/>
      <c r="K27" s="873"/>
      <c r="L27" s="873"/>
      <c r="M27" s="873"/>
      <c r="N27" s="873"/>
      <c r="O27" s="873"/>
      <c r="P27" s="911"/>
      <c r="Q27" s="113" t="str">
        <f t="shared" si="0"/>
        <v/>
      </c>
      <c r="R27" s="99"/>
    </row>
    <row r="28" spans="1:22" s="88" customFormat="1" ht="27.75" customHeight="1" x14ac:dyDescent="0.2">
      <c r="A28" s="344" t="str">
        <f>'IN-GEP-02-02-FOR-02'!B32</f>
        <v>11.-</v>
      </c>
      <c r="B28" s="1048">
        <f>+'IN-GEP-02-02-FOR-02'!I32</f>
        <v>0</v>
      </c>
      <c r="C28" s="1048"/>
      <c r="D28" s="1048"/>
      <c r="E28" s="1048"/>
      <c r="F28" s="1048"/>
      <c r="G28" s="1048"/>
      <c r="H28" s="873"/>
      <c r="I28" s="873"/>
      <c r="J28" s="873"/>
      <c r="K28" s="873"/>
      <c r="L28" s="873"/>
      <c r="M28" s="873"/>
      <c r="N28" s="873"/>
      <c r="O28" s="873"/>
      <c r="P28" s="911"/>
      <c r="Q28" s="113" t="str">
        <f t="shared" si="0"/>
        <v/>
      </c>
      <c r="R28" s="99"/>
    </row>
    <row r="29" spans="1:22" s="88" customFormat="1" ht="27.75" customHeight="1" x14ac:dyDescent="0.2">
      <c r="A29" s="344" t="str">
        <f>'IN-GEP-02-02-FOR-02'!B33</f>
        <v>12.-</v>
      </c>
      <c r="B29" s="1048">
        <f>+'IN-GEP-02-02-FOR-02'!I33</f>
        <v>0</v>
      </c>
      <c r="C29" s="1048"/>
      <c r="D29" s="1048"/>
      <c r="E29" s="1048"/>
      <c r="F29" s="1048"/>
      <c r="G29" s="1048"/>
      <c r="H29" s="873"/>
      <c r="I29" s="873"/>
      <c r="J29" s="873"/>
      <c r="K29" s="873"/>
      <c r="L29" s="873"/>
      <c r="M29" s="873"/>
      <c r="N29" s="873"/>
      <c r="O29" s="873"/>
      <c r="P29" s="911"/>
      <c r="Q29" s="113" t="str">
        <f t="shared" si="0"/>
        <v/>
      </c>
      <c r="R29" s="99"/>
    </row>
    <row r="30" spans="1:22" s="88" customFormat="1" ht="27.75" customHeight="1" x14ac:dyDescent="0.2">
      <c r="A30" s="344" t="str">
        <f>'IN-GEP-02-02-FOR-02'!B34</f>
        <v>13.-</v>
      </c>
      <c r="B30" s="1048">
        <f>+'IN-GEP-02-02-FOR-02'!I34</f>
        <v>0</v>
      </c>
      <c r="C30" s="1048"/>
      <c r="D30" s="1048"/>
      <c r="E30" s="1048"/>
      <c r="F30" s="1048"/>
      <c r="G30" s="1048"/>
      <c r="H30" s="873"/>
      <c r="I30" s="873"/>
      <c r="J30" s="873"/>
      <c r="K30" s="873"/>
      <c r="L30" s="873"/>
      <c r="M30" s="873"/>
      <c r="N30" s="873"/>
      <c r="O30" s="873"/>
      <c r="P30" s="911"/>
      <c r="Q30" s="113" t="str">
        <f t="shared" si="0"/>
        <v/>
      </c>
      <c r="R30" s="99"/>
    </row>
    <row r="31" spans="1:22" s="88" customFormat="1" ht="27.75" customHeight="1" x14ac:dyDescent="0.2">
      <c r="A31" s="344" t="str">
        <f>'IN-GEP-02-02-FOR-02'!B35</f>
        <v>14.-</v>
      </c>
      <c r="B31" s="1048">
        <f>+'IN-GEP-02-02-FOR-02'!I35</f>
        <v>0</v>
      </c>
      <c r="C31" s="1048"/>
      <c r="D31" s="1048"/>
      <c r="E31" s="1048"/>
      <c r="F31" s="1048"/>
      <c r="G31" s="1048"/>
      <c r="H31" s="873"/>
      <c r="I31" s="873"/>
      <c r="J31" s="873"/>
      <c r="K31" s="873"/>
      <c r="L31" s="873"/>
      <c r="M31" s="873"/>
      <c r="N31" s="873"/>
      <c r="O31" s="873"/>
      <c r="P31" s="911"/>
      <c r="Q31" s="113" t="str">
        <f t="shared" si="0"/>
        <v/>
      </c>
      <c r="R31" s="99"/>
    </row>
    <row r="32" spans="1:22" s="88" customFormat="1" ht="27.75" customHeight="1" x14ac:dyDescent="0.2">
      <c r="A32" s="344" t="str">
        <f>'IN-GEP-02-02-FOR-02'!B36</f>
        <v>15.-</v>
      </c>
      <c r="B32" s="1048">
        <f>+'IN-GEP-02-02-FOR-02'!I36</f>
        <v>0</v>
      </c>
      <c r="C32" s="1048"/>
      <c r="D32" s="1048"/>
      <c r="E32" s="1048"/>
      <c r="F32" s="1048"/>
      <c r="G32" s="1048"/>
      <c r="H32" s="873"/>
      <c r="I32" s="873"/>
      <c r="J32" s="873"/>
      <c r="K32" s="873"/>
      <c r="L32" s="873"/>
      <c r="M32" s="873"/>
      <c r="N32" s="873"/>
      <c r="O32" s="873"/>
      <c r="P32" s="911"/>
      <c r="Q32" s="113" t="str">
        <f t="shared" si="0"/>
        <v/>
      </c>
      <c r="R32" s="99"/>
    </row>
    <row r="33" spans="1:23" s="88" customFormat="1" ht="27.75" customHeight="1" x14ac:dyDescent="0.2">
      <c r="A33" s="344" t="str">
        <f>'IN-GEP-02-02-FOR-02'!B37</f>
        <v>16.-</v>
      </c>
      <c r="B33" s="1048">
        <f>+'IN-GEP-02-02-FOR-02'!I37</f>
        <v>0</v>
      </c>
      <c r="C33" s="1048"/>
      <c r="D33" s="1048"/>
      <c r="E33" s="1048"/>
      <c r="F33" s="1048"/>
      <c r="G33" s="1048"/>
      <c r="H33" s="873"/>
      <c r="I33" s="873"/>
      <c r="J33" s="873"/>
      <c r="K33" s="873"/>
      <c r="L33" s="873"/>
      <c r="M33" s="873"/>
      <c r="N33" s="873"/>
      <c r="O33" s="873"/>
      <c r="P33" s="911"/>
      <c r="Q33" s="113" t="str">
        <f t="shared" si="0"/>
        <v/>
      </c>
      <c r="R33" s="99"/>
    </row>
    <row r="34" spans="1:23" s="88" customFormat="1" ht="27.75" customHeight="1" x14ac:dyDescent="0.2">
      <c r="A34" s="344" t="str">
        <f>'IN-GEP-02-02-FOR-02'!B38</f>
        <v>17.-</v>
      </c>
      <c r="B34" s="1048">
        <f>+'IN-GEP-02-02-FOR-02'!I38</f>
        <v>0</v>
      </c>
      <c r="C34" s="1048"/>
      <c r="D34" s="1048"/>
      <c r="E34" s="1048"/>
      <c r="F34" s="1048"/>
      <c r="G34" s="1048"/>
      <c r="H34" s="873"/>
      <c r="I34" s="873"/>
      <c r="J34" s="873"/>
      <c r="K34" s="873"/>
      <c r="L34" s="873"/>
      <c r="M34" s="873"/>
      <c r="N34" s="873"/>
      <c r="O34" s="873"/>
      <c r="P34" s="911"/>
      <c r="Q34" s="113" t="str">
        <f t="shared" si="0"/>
        <v/>
      </c>
      <c r="R34" s="99"/>
    </row>
    <row r="35" spans="1:23" s="88" customFormat="1" ht="27.75" customHeight="1" x14ac:dyDescent="0.2">
      <c r="A35" s="344" t="str">
        <f>'IN-GEP-02-02-FOR-02'!B39</f>
        <v>18.-</v>
      </c>
      <c r="B35" s="1048">
        <f>+'IN-GEP-02-02-FOR-02'!I39</f>
        <v>0</v>
      </c>
      <c r="C35" s="1048"/>
      <c r="D35" s="1048"/>
      <c r="E35" s="1048"/>
      <c r="F35" s="1048"/>
      <c r="G35" s="1048"/>
      <c r="H35" s="873"/>
      <c r="I35" s="873"/>
      <c r="J35" s="873"/>
      <c r="K35" s="873"/>
      <c r="L35" s="873"/>
      <c r="M35" s="873"/>
      <c r="N35" s="873"/>
      <c r="O35" s="873"/>
      <c r="P35" s="911"/>
      <c r="Q35" s="113" t="str">
        <f t="shared" si="0"/>
        <v/>
      </c>
      <c r="R35" s="99"/>
    </row>
    <row r="36" spans="1:23" s="88" customFormat="1" ht="27.75" customHeight="1" x14ac:dyDescent="0.2">
      <c r="A36" s="344" t="str">
        <f>'IN-GEP-02-02-FOR-02'!B40</f>
        <v>19.-</v>
      </c>
      <c r="B36" s="1048">
        <f>+'IN-GEP-02-02-FOR-02'!I40</f>
        <v>0</v>
      </c>
      <c r="C36" s="1048"/>
      <c r="D36" s="1048"/>
      <c r="E36" s="1048"/>
      <c r="F36" s="1048"/>
      <c r="G36" s="1048"/>
      <c r="H36" s="873"/>
      <c r="I36" s="873"/>
      <c r="J36" s="873"/>
      <c r="K36" s="873"/>
      <c r="L36" s="873"/>
      <c r="M36" s="873"/>
      <c r="N36" s="873"/>
      <c r="O36" s="873"/>
      <c r="P36" s="911"/>
      <c r="Q36" s="113" t="str">
        <f t="shared" si="0"/>
        <v/>
      </c>
      <c r="R36" s="99"/>
    </row>
    <row r="37" spans="1:23" s="88" customFormat="1" ht="27.75" customHeight="1" x14ac:dyDescent="0.2">
      <c r="A37" s="344" t="str">
        <f>'IN-GEP-02-02-FOR-02'!B41</f>
        <v>20.-</v>
      </c>
      <c r="B37" s="1048">
        <f>+'IN-GEP-02-02-FOR-02'!I41</f>
        <v>0</v>
      </c>
      <c r="C37" s="1048"/>
      <c r="D37" s="1048"/>
      <c r="E37" s="1048"/>
      <c r="F37" s="1048"/>
      <c r="G37" s="1048"/>
      <c r="H37" s="873"/>
      <c r="I37" s="873"/>
      <c r="J37" s="873"/>
      <c r="K37" s="873"/>
      <c r="L37" s="873"/>
      <c r="M37" s="873"/>
      <c r="N37" s="873"/>
      <c r="O37" s="873"/>
      <c r="P37" s="911"/>
      <c r="Q37" s="113" t="str">
        <f t="shared" si="0"/>
        <v/>
      </c>
      <c r="R37" s="99"/>
    </row>
    <row r="38" spans="1:23" s="88" customFormat="1" ht="12" hidden="1" customHeight="1" thickBot="1" x14ac:dyDescent="0.25">
      <c r="A38" s="592"/>
      <c r="B38" s="592"/>
      <c r="C38" s="592"/>
      <c r="D38" s="592"/>
      <c r="E38" s="592"/>
      <c r="F38" s="592"/>
      <c r="G38" s="592"/>
      <c r="H38" s="592"/>
      <c r="I38" s="592"/>
      <c r="J38" s="592"/>
      <c r="K38" s="592"/>
      <c r="L38" s="592"/>
      <c r="M38" s="592"/>
      <c r="N38" s="592"/>
      <c r="O38" s="592"/>
      <c r="P38" s="592"/>
      <c r="Q38" s="98" t="e">
        <f>(AVERAGE(Q18:Q37))</f>
        <v>#DIV/0!</v>
      </c>
      <c r="R38" s="99">
        <f>IFERROR(0,+Q38/4)</f>
        <v>0</v>
      </c>
    </row>
    <row r="39" spans="1:23" ht="13.5" hidden="1" thickBot="1" x14ac:dyDescent="0.25">
      <c r="A39" s="97"/>
      <c r="B39" s="97"/>
      <c r="C39" s="97"/>
      <c r="D39" s="97"/>
      <c r="E39" s="97"/>
      <c r="F39" s="97"/>
      <c r="G39" s="97"/>
      <c r="H39" s="100"/>
      <c r="I39" s="100"/>
      <c r="J39" s="97"/>
      <c r="K39" s="97"/>
      <c r="L39" s="97"/>
      <c r="M39" s="97"/>
      <c r="N39" s="97"/>
      <c r="O39" s="97"/>
      <c r="P39" s="97"/>
      <c r="R39" s="564">
        <f>IFERROR((SUM(Q18:Q37))/((COUNTA(Q18:Q37))-(COUNTIFS(Q18:Q37,""))),0)</f>
        <v>0</v>
      </c>
      <c r="S39" s="565"/>
      <c r="T39" s="565"/>
      <c r="U39" s="565"/>
      <c r="V39" s="566"/>
      <c r="W39" s="91">
        <f>(R39)/4</f>
        <v>0</v>
      </c>
    </row>
    <row r="40" spans="1:23" hidden="1" x14ac:dyDescent="0.2">
      <c r="A40" s="97"/>
      <c r="B40" s="97"/>
      <c r="C40" s="97"/>
      <c r="D40" s="97"/>
      <c r="E40" s="97"/>
      <c r="F40" s="97"/>
      <c r="G40" s="97"/>
      <c r="H40" s="100"/>
      <c r="I40" s="100"/>
      <c r="J40" s="97"/>
      <c r="K40" s="97"/>
      <c r="L40" s="97"/>
      <c r="M40" s="97"/>
      <c r="N40" s="97"/>
      <c r="O40" s="97"/>
      <c r="P40" s="97"/>
      <c r="Q40" s="74">
        <v>0</v>
      </c>
    </row>
    <row r="41" spans="1:23" ht="6.75" customHeight="1" thickBot="1" x14ac:dyDescent="0.25">
      <c r="A41" s="88"/>
      <c r="B41" s="88"/>
      <c r="C41" s="88"/>
      <c r="D41" s="88"/>
      <c r="E41" s="88"/>
      <c r="F41" s="88"/>
      <c r="G41" s="88"/>
      <c r="H41" s="88"/>
      <c r="I41" s="88"/>
      <c r="J41" s="88"/>
      <c r="K41" s="88"/>
      <c r="L41" s="88"/>
      <c r="M41" s="88"/>
      <c r="N41" s="88"/>
      <c r="O41" s="88"/>
      <c r="P41" s="88"/>
      <c r="Q41" s="74">
        <v>0</v>
      </c>
    </row>
    <row r="42" spans="1:23" x14ac:dyDescent="0.2">
      <c r="A42" s="604" t="s">
        <v>329</v>
      </c>
      <c r="B42" s="605"/>
      <c r="C42" s="605"/>
      <c r="D42" s="605"/>
      <c r="E42" s="605"/>
      <c r="F42" s="605"/>
      <c r="G42" s="605"/>
      <c r="H42" s="605" t="s">
        <v>511</v>
      </c>
      <c r="I42" s="605"/>
      <c r="J42" s="605"/>
      <c r="K42" s="1049" t="s">
        <v>162</v>
      </c>
      <c r="L42" s="1049"/>
      <c r="M42" s="1049"/>
      <c r="N42" s="1049"/>
      <c r="O42" s="1049"/>
      <c r="P42" s="1050"/>
      <c r="Q42" s="74">
        <v>0</v>
      </c>
      <c r="S42" s="567"/>
      <c r="T42" s="567"/>
    </row>
    <row r="43" spans="1:23" x14ac:dyDescent="0.2">
      <c r="A43" s="607"/>
      <c r="B43" s="608"/>
      <c r="C43" s="608"/>
      <c r="D43" s="608"/>
      <c r="E43" s="608"/>
      <c r="F43" s="608"/>
      <c r="G43" s="608"/>
      <c r="H43" s="608"/>
      <c r="I43" s="608"/>
      <c r="J43" s="608"/>
      <c r="K43" s="550"/>
      <c r="L43" s="550"/>
      <c r="M43" s="550"/>
      <c r="N43" s="550"/>
      <c r="O43" s="550"/>
      <c r="P43" s="694"/>
      <c r="Q43" s="74">
        <v>0</v>
      </c>
      <c r="S43" s="85"/>
      <c r="T43" s="85"/>
    </row>
    <row r="44" spans="1:23" ht="15.75" customHeight="1" x14ac:dyDescent="0.2">
      <c r="A44" s="607" t="s">
        <v>10</v>
      </c>
      <c r="B44" s="1053" t="s">
        <v>510</v>
      </c>
      <c r="C44" s="1053"/>
      <c r="D44" s="1053"/>
      <c r="E44" s="1053"/>
      <c r="F44" s="1053"/>
      <c r="G44" s="1053"/>
      <c r="H44" s="550" t="s">
        <v>283</v>
      </c>
      <c r="I44" s="550" t="s">
        <v>284</v>
      </c>
      <c r="J44" s="550" t="s">
        <v>285</v>
      </c>
      <c r="K44" s="550"/>
      <c r="L44" s="550"/>
      <c r="M44" s="550"/>
      <c r="N44" s="550"/>
      <c r="O44" s="550"/>
      <c r="P44" s="694"/>
      <c r="Q44" s="74">
        <v>0</v>
      </c>
      <c r="S44" s="86"/>
      <c r="T44" s="86"/>
    </row>
    <row r="45" spans="1:23" ht="12.75" customHeight="1" x14ac:dyDescent="0.2">
      <c r="A45" s="587"/>
      <c r="B45" s="1054"/>
      <c r="C45" s="1054"/>
      <c r="D45" s="1054"/>
      <c r="E45" s="1054"/>
      <c r="F45" s="1054"/>
      <c r="G45" s="1054"/>
      <c r="H45" s="551">
        <v>1</v>
      </c>
      <c r="I45" s="551">
        <v>2</v>
      </c>
      <c r="J45" s="551">
        <v>3</v>
      </c>
      <c r="K45" s="551"/>
      <c r="L45" s="551"/>
      <c r="M45" s="551"/>
      <c r="N45" s="551"/>
      <c r="O45" s="551"/>
      <c r="P45" s="548"/>
      <c r="Q45" s="74">
        <v>0</v>
      </c>
    </row>
    <row r="46" spans="1:23" ht="26.25" customHeight="1" x14ac:dyDescent="0.2">
      <c r="A46" s="346" t="str">
        <f>'IN-GEP-02-02-FOR-02'!B22</f>
        <v>1.-</v>
      </c>
      <c r="B46" s="1047">
        <f>IF('IN-GEP-02-02-FOR-02'!V22="APLICA",'IN-GEP-02-02-FOR-02'!P22,0)</f>
        <v>0</v>
      </c>
      <c r="C46" s="1047"/>
      <c r="D46" s="1047"/>
      <c r="E46" s="1047"/>
      <c r="F46" s="1047"/>
      <c r="G46" s="1047"/>
      <c r="H46" s="107"/>
      <c r="I46" s="107"/>
      <c r="J46" s="107"/>
      <c r="K46" s="873"/>
      <c r="L46" s="873"/>
      <c r="M46" s="873"/>
      <c r="N46" s="873"/>
      <c r="O46" s="873"/>
      <c r="P46" s="911"/>
      <c r="Q46" s="347"/>
      <c r="R46" s="89" t="str">
        <f>IF(B46=0,"",IF(B46="","0",IF(Q46=2,1.5,Q46-1)))</f>
        <v/>
      </c>
    </row>
    <row r="47" spans="1:23" ht="26.25" customHeight="1" x14ac:dyDescent="0.2">
      <c r="A47" s="346" t="str">
        <f>'IN-GEP-02-02-FOR-02'!B23</f>
        <v>2.-</v>
      </c>
      <c r="B47" s="1047">
        <f>IF('IN-GEP-02-02-FOR-02'!V23="APLICA",'IN-GEP-02-02-FOR-02'!P23,0)</f>
        <v>0</v>
      </c>
      <c r="C47" s="1047"/>
      <c r="D47" s="1047"/>
      <c r="E47" s="1047"/>
      <c r="F47" s="1047"/>
      <c r="G47" s="1047"/>
      <c r="H47" s="107"/>
      <c r="I47" s="107"/>
      <c r="J47" s="107"/>
      <c r="K47" s="873"/>
      <c r="L47" s="873"/>
      <c r="M47" s="873"/>
      <c r="N47" s="873"/>
      <c r="O47" s="873"/>
      <c r="P47" s="911"/>
      <c r="Q47" s="347"/>
      <c r="R47" s="89" t="str">
        <f t="shared" ref="R47:R65" si="1">IF(B47=0,"",IF(B47="","0",IF(Q47=2,1.5,Q47-1)))</f>
        <v/>
      </c>
    </row>
    <row r="48" spans="1:23" ht="25.5" customHeight="1" x14ac:dyDescent="0.2">
      <c r="A48" s="346" t="str">
        <f>'IN-GEP-02-02-FOR-02'!B24</f>
        <v>3.-</v>
      </c>
      <c r="B48" s="1047">
        <f>IF('IN-GEP-02-02-FOR-02'!V24="APLICA",'IN-GEP-02-02-FOR-02'!P24,0)</f>
        <v>0</v>
      </c>
      <c r="C48" s="1047"/>
      <c r="D48" s="1047"/>
      <c r="E48" s="1047"/>
      <c r="F48" s="1047"/>
      <c r="G48" s="1047"/>
      <c r="H48" s="107"/>
      <c r="I48" s="107"/>
      <c r="J48" s="107"/>
      <c r="K48" s="873"/>
      <c r="L48" s="873"/>
      <c r="M48" s="873"/>
      <c r="N48" s="873"/>
      <c r="O48" s="873"/>
      <c r="P48" s="911"/>
      <c r="Q48" s="347"/>
      <c r="R48" s="89" t="str">
        <f t="shared" si="1"/>
        <v/>
      </c>
    </row>
    <row r="49" spans="1:18" ht="25.5" customHeight="1" x14ac:dyDescent="0.2">
      <c r="A49" s="346" t="str">
        <f>'IN-GEP-02-02-FOR-02'!B25</f>
        <v>4.-</v>
      </c>
      <c r="B49" s="1047">
        <f>IF('IN-GEP-02-02-FOR-02'!V25="APLICA",'IN-GEP-02-02-FOR-02'!P25,0)</f>
        <v>0</v>
      </c>
      <c r="C49" s="1047"/>
      <c r="D49" s="1047"/>
      <c r="E49" s="1047"/>
      <c r="F49" s="1047"/>
      <c r="G49" s="1047"/>
      <c r="H49" s="107"/>
      <c r="I49" s="107"/>
      <c r="J49" s="107"/>
      <c r="K49" s="873"/>
      <c r="L49" s="873"/>
      <c r="M49" s="873"/>
      <c r="N49" s="873"/>
      <c r="O49" s="873"/>
      <c r="P49" s="911"/>
      <c r="Q49" s="347"/>
      <c r="R49" s="89" t="str">
        <f t="shared" si="1"/>
        <v/>
      </c>
    </row>
    <row r="50" spans="1:18" ht="26.25" customHeight="1" x14ac:dyDescent="0.2">
      <c r="A50" s="346" t="str">
        <f>'IN-GEP-02-02-FOR-02'!B26</f>
        <v>5.-</v>
      </c>
      <c r="B50" s="1047">
        <f>IF('IN-GEP-02-02-FOR-02'!V26="APLICA",'IN-GEP-02-02-FOR-02'!P26,0)</f>
        <v>0</v>
      </c>
      <c r="C50" s="1047"/>
      <c r="D50" s="1047"/>
      <c r="E50" s="1047"/>
      <c r="F50" s="1047"/>
      <c r="G50" s="1047"/>
      <c r="H50" s="107"/>
      <c r="I50" s="107"/>
      <c r="J50" s="107"/>
      <c r="K50" s="873"/>
      <c r="L50" s="873"/>
      <c r="M50" s="873"/>
      <c r="N50" s="873"/>
      <c r="O50" s="873"/>
      <c r="P50" s="911"/>
      <c r="Q50" s="347"/>
      <c r="R50" s="89" t="str">
        <f t="shared" si="1"/>
        <v/>
      </c>
    </row>
    <row r="51" spans="1:18" ht="25.5" customHeight="1" x14ac:dyDescent="0.2">
      <c r="A51" s="346" t="str">
        <f>'IN-GEP-02-02-FOR-02'!B27</f>
        <v>6.-</v>
      </c>
      <c r="B51" s="1047">
        <f>IF('IN-GEP-02-02-FOR-02'!V27="APLICA",'IN-GEP-02-02-FOR-02'!P27,0)</f>
        <v>0</v>
      </c>
      <c r="C51" s="1047"/>
      <c r="D51" s="1047"/>
      <c r="E51" s="1047"/>
      <c r="F51" s="1047"/>
      <c r="G51" s="1047"/>
      <c r="H51" s="107"/>
      <c r="I51" s="107"/>
      <c r="J51" s="107"/>
      <c r="K51" s="873"/>
      <c r="L51" s="873"/>
      <c r="M51" s="873"/>
      <c r="N51" s="873"/>
      <c r="O51" s="873"/>
      <c r="P51" s="911"/>
      <c r="Q51" s="347"/>
      <c r="R51" s="89" t="str">
        <f t="shared" si="1"/>
        <v/>
      </c>
    </row>
    <row r="52" spans="1:18" ht="26.25" customHeight="1" x14ac:dyDescent="0.2">
      <c r="A52" s="346" t="str">
        <f>'IN-GEP-02-02-FOR-02'!B28</f>
        <v>7.-</v>
      </c>
      <c r="B52" s="1047">
        <f>IF('IN-GEP-02-02-FOR-02'!V28="APLICA",'IN-GEP-02-02-FOR-02'!P28,0)</f>
        <v>0</v>
      </c>
      <c r="C52" s="1047"/>
      <c r="D52" s="1047"/>
      <c r="E52" s="1047"/>
      <c r="F52" s="1047"/>
      <c r="G52" s="1047"/>
      <c r="H52" s="107"/>
      <c r="I52" s="107"/>
      <c r="J52" s="107"/>
      <c r="K52" s="873"/>
      <c r="L52" s="873"/>
      <c r="M52" s="873"/>
      <c r="N52" s="873"/>
      <c r="O52" s="873"/>
      <c r="P52" s="911"/>
      <c r="Q52" s="347"/>
      <c r="R52" s="89" t="str">
        <f t="shared" si="1"/>
        <v/>
      </c>
    </row>
    <row r="53" spans="1:18" ht="26.25" customHeight="1" x14ac:dyDescent="0.2">
      <c r="A53" s="346" t="str">
        <f>'IN-GEP-02-02-FOR-02'!B29</f>
        <v>8.-</v>
      </c>
      <c r="B53" s="1047">
        <f>IF('IN-GEP-02-02-FOR-02'!V29="APLICA",'IN-GEP-02-02-FOR-02'!P29,0)</f>
        <v>0</v>
      </c>
      <c r="C53" s="1047"/>
      <c r="D53" s="1047"/>
      <c r="E53" s="1047"/>
      <c r="F53" s="1047"/>
      <c r="G53" s="1047"/>
      <c r="H53" s="107"/>
      <c r="I53" s="107"/>
      <c r="J53" s="107"/>
      <c r="K53" s="873"/>
      <c r="L53" s="873"/>
      <c r="M53" s="873"/>
      <c r="N53" s="873"/>
      <c r="O53" s="873"/>
      <c r="P53" s="911"/>
      <c r="Q53" s="347"/>
      <c r="R53" s="89" t="str">
        <f t="shared" si="1"/>
        <v/>
      </c>
    </row>
    <row r="54" spans="1:18" ht="26.25" customHeight="1" x14ac:dyDescent="0.2">
      <c r="A54" s="346" t="str">
        <f>'IN-GEP-02-02-FOR-02'!B30</f>
        <v>9.-</v>
      </c>
      <c r="B54" s="1047">
        <f>IF('IN-GEP-02-02-FOR-02'!V30="APLICA",'IN-GEP-02-02-FOR-02'!P30,0)</f>
        <v>0</v>
      </c>
      <c r="C54" s="1047"/>
      <c r="D54" s="1047"/>
      <c r="E54" s="1047"/>
      <c r="F54" s="1047"/>
      <c r="G54" s="1047"/>
      <c r="H54" s="107"/>
      <c r="I54" s="107"/>
      <c r="J54" s="107"/>
      <c r="K54" s="873"/>
      <c r="L54" s="873"/>
      <c r="M54" s="873"/>
      <c r="N54" s="873"/>
      <c r="O54" s="873"/>
      <c r="P54" s="911"/>
      <c r="Q54" s="347"/>
      <c r="R54" s="89" t="str">
        <f t="shared" si="1"/>
        <v/>
      </c>
    </row>
    <row r="55" spans="1:18" ht="26.25" customHeight="1" x14ac:dyDescent="0.2">
      <c r="A55" s="346" t="str">
        <f>'IN-GEP-02-02-FOR-02'!B31</f>
        <v>10.-</v>
      </c>
      <c r="B55" s="1047">
        <f>IF('IN-GEP-02-02-FOR-02'!V31="APLICA",'IN-GEP-02-02-FOR-02'!P31,0)</f>
        <v>0</v>
      </c>
      <c r="C55" s="1047"/>
      <c r="D55" s="1047"/>
      <c r="E55" s="1047"/>
      <c r="F55" s="1047"/>
      <c r="G55" s="1047"/>
      <c r="H55" s="107"/>
      <c r="I55" s="107"/>
      <c r="J55" s="107"/>
      <c r="K55" s="873"/>
      <c r="L55" s="873"/>
      <c r="M55" s="873"/>
      <c r="N55" s="873"/>
      <c r="O55" s="873"/>
      <c r="P55" s="911"/>
      <c r="Q55" s="347"/>
      <c r="R55" s="89" t="str">
        <f t="shared" si="1"/>
        <v/>
      </c>
    </row>
    <row r="56" spans="1:18" ht="26.25" customHeight="1" x14ac:dyDescent="0.2">
      <c r="A56" s="346" t="str">
        <f>'IN-GEP-02-02-FOR-02'!B32</f>
        <v>11.-</v>
      </c>
      <c r="B56" s="1047">
        <f>IF('IN-GEP-02-02-FOR-02'!V32="APLICA",'IN-GEP-02-02-FOR-02'!P32,0)</f>
        <v>0</v>
      </c>
      <c r="C56" s="1047"/>
      <c r="D56" s="1047"/>
      <c r="E56" s="1047"/>
      <c r="F56" s="1047"/>
      <c r="G56" s="1047"/>
      <c r="H56" s="107"/>
      <c r="I56" s="107"/>
      <c r="J56" s="107"/>
      <c r="K56" s="873"/>
      <c r="L56" s="873"/>
      <c r="M56" s="873"/>
      <c r="N56" s="873"/>
      <c r="O56" s="873"/>
      <c r="P56" s="911"/>
      <c r="Q56" s="347"/>
      <c r="R56" s="89" t="str">
        <f t="shared" si="1"/>
        <v/>
      </c>
    </row>
    <row r="57" spans="1:18" ht="26.25" customHeight="1" x14ac:dyDescent="0.2">
      <c r="A57" s="346" t="str">
        <f>'IN-GEP-02-02-FOR-02'!B33</f>
        <v>12.-</v>
      </c>
      <c r="B57" s="1047">
        <f>IF('IN-GEP-02-02-FOR-02'!V33="APLICA",'IN-GEP-02-02-FOR-02'!P33,0)</f>
        <v>0</v>
      </c>
      <c r="C57" s="1047"/>
      <c r="D57" s="1047"/>
      <c r="E57" s="1047"/>
      <c r="F57" s="1047"/>
      <c r="G57" s="1047"/>
      <c r="H57" s="107"/>
      <c r="I57" s="107"/>
      <c r="J57" s="107"/>
      <c r="K57" s="873"/>
      <c r="L57" s="873"/>
      <c r="M57" s="873"/>
      <c r="N57" s="873"/>
      <c r="O57" s="873"/>
      <c r="P57" s="911"/>
      <c r="Q57" s="347"/>
      <c r="R57" s="89" t="str">
        <f t="shared" si="1"/>
        <v/>
      </c>
    </row>
    <row r="58" spans="1:18" ht="26.25" customHeight="1" x14ac:dyDescent="0.2">
      <c r="A58" s="346" t="str">
        <f>'IN-GEP-02-02-FOR-02'!B34</f>
        <v>13.-</v>
      </c>
      <c r="B58" s="1047">
        <f>IF('IN-GEP-02-02-FOR-02'!V34="APLICA",'IN-GEP-02-02-FOR-02'!P34,0)</f>
        <v>0</v>
      </c>
      <c r="C58" s="1047"/>
      <c r="D58" s="1047"/>
      <c r="E58" s="1047"/>
      <c r="F58" s="1047"/>
      <c r="G58" s="1047"/>
      <c r="H58" s="107"/>
      <c r="I58" s="107"/>
      <c r="J58" s="107"/>
      <c r="K58" s="873"/>
      <c r="L58" s="873"/>
      <c r="M58" s="873"/>
      <c r="N58" s="873"/>
      <c r="O58" s="873"/>
      <c r="P58" s="911"/>
      <c r="Q58" s="347"/>
      <c r="R58" s="89" t="str">
        <f t="shared" si="1"/>
        <v/>
      </c>
    </row>
    <row r="59" spans="1:18" ht="26.25" customHeight="1" x14ac:dyDescent="0.2">
      <c r="A59" s="346" t="str">
        <f>'IN-GEP-02-02-FOR-02'!B35</f>
        <v>14.-</v>
      </c>
      <c r="B59" s="1047">
        <f>IF('IN-GEP-02-02-FOR-02'!V35="APLICA",'IN-GEP-02-02-FOR-02'!P35,0)</f>
        <v>0</v>
      </c>
      <c r="C59" s="1047"/>
      <c r="D59" s="1047"/>
      <c r="E59" s="1047"/>
      <c r="F59" s="1047"/>
      <c r="G59" s="1047"/>
      <c r="H59" s="107"/>
      <c r="I59" s="107"/>
      <c r="J59" s="107"/>
      <c r="K59" s="873"/>
      <c r="L59" s="873"/>
      <c r="M59" s="873"/>
      <c r="N59" s="873"/>
      <c r="O59" s="873"/>
      <c r="P59" s="911"/>
      <c r="Q59" s="347"/>
      <c r="R59" s="89" t="str">
        <f t="shared" si="1"/>
        <v/>
      </c>
    </row>
    <row r="60" spans="1:18" ht="26.25" customHeight="1" x14ac:dyDescent="0.2">
      <c r="A60" s="346" t="str">
        <f>'IN-GEP-02-02-FOR-02'!B36</f>
        <v>15.-</v>
      </c>
      <c r="B60" s="1047">
        <f>IF('IN-GEP-02-02-FOR-02'!V36="APLICA",'IN-GEP-02-02-FOR-02'!P36,0)</f>
        <v>0</v>
      </c>
      <c r="C60" s="1047"/>
      <c r="D60" s="1047"/>
      <c r="E60" s="1047"/>
      <c r="F60" s="1047"/>
      <c r="G60" s="1047"/>
      <c r="H60" s="107"/>
      <c r="I60" s="107"/>
      <c r="J60" s="107"/>
      <c r="K60" s="873"/>
      <c r="L60" s="873"/>
      <c r="M60" s="873"/>
      <c r="N60" s="873"/>
      <c r="O60" s="873"/>
      <c r="P60" s="911"/>
      <c r="Q60" s="347"/>
      <c r="R60" s="89" t="str">
        <f t="shared" si="1"/>
        <v/>
      </c>
    </row>
    <row r="61" spans="1:18" ht="26.25" customHeight="1" x14ac:dyDescent="0.2">
      <c r="A61" s="346" t="str">
        <f>'IN-GEP-02-02-FOR-02'!B37</f>
        <v>16.-</v>
      </c>
      <c r="B61" s="1047">
        <f>IF('IN-GEP-02-02-FOR-02'!V37="APLICA",'IN-GEP-02-02-FOR-02'!P37,0)</f>
        <v>0</v>
      </c>
      <c r="C61" s="1047"/>
      <c r="D61" s="1047"/>
      <c r="E61" s="1047"/>
      <c r="F61" s="1047"/>
      <c r="G61" s="1047"/>
      <c r="H61" s="107"/>
      <c r="I61" s="107"/>
      <c r="J61" s="107"/>
      <c r="K61" s="873"/>
      <c r="L61" s="873"/>
      <c r="M61" s="873"/>
      <c r="N61" s="873"/>
      <c r="O61" s="873"/>
      <c r="P61" s="911"/>
      <c r="Q61" s="347"/>
      <c r="R61" s="89" t="str">
        <f t="shared" si="1"/>
        <v/>
      </c>
    </row>
    <row r="62" spans="1:18" ht="26.25" customHeight="1" x14ac:dyDescent="0.2">
      <c r="A62" s="346" t="str">
        <f>'IN-GEP-02-02-FOR-02'!B38</f>
        <v>17.-</v>
      </c>
      <c r="B62" s="1047">
        <f>IF('IN-GEP-02-02-FOR-02'!V38="APLICA",'IN-GEP-02-02-FOR-02'!P38,0)</f>
        <v>0</v>
      </c>
      <c r="C62" s="1047"/>
      <c r="D62" s="1047"/>
      <c r="E62" s="1047"/>
      <c r="F62" s="1047"/>
      <c r="G62" s="1047"/>
      <c r="H62" s="107"/>
      <c r="I62" s="107"/>
      <c r="J62" s="107"/>
      <c r="K62" s="873"/>
      <c r="L62" s="873"/>
      <c r="M62" s="873"/>
      <c r="N62" s="873"/>
      <c r="O62" s="873"/>
      <c r="P62" s="911"/>
      <c r="Q62" s="347"/>
      <c r="R62" s="89" t="str">
        <f t="shared" si="1"/>
        <v/>
      </c>
    </row>
    <row r="63" spans="1:18" ht="25.5" customHeight="1" x14ac:dyDescent="0.2">
      <c r="A63" s="346" t="str">
        <f>'IN-GEP-02-02-FOR-02'!B39</f>
        <v>18.-</v>
      </c>
      <c r="B63" s="1047">
        <f>IF('IN-GEP-02-02-FOR-02'!V39="APLICA",'IN-GEP-02-02-FOR-02'!P39,0)</f>
        <v>0</v>
      </c>
      <c r="C63" s="1047"/>
      <c r="D63" s="1047"/>
      <c r="E63" s="1047"/>
      <c r="F63" s="1047"/>
      <c r="G63" s="1047"/>
      <c r="H63" s="107"/>
      <c r="I63" s="107"/>
      <c r="J63" s="107"/>
      <c r="K63" s="873"/>
      <c r="L63" s="873"/>
      <c r="M63" s="873"/>
      <c r="N63" s="873"/>
      <c r="O63" s="873"/>
      <c r="P63" s="911"/>
      <c r="Q63" s="347"/>
      <c r="R63" s="89" t="str">
        <f t="shared" si="1"/>
        <v/>
      </c>
    </row>
    <row r="64" spans="1:18" ht="26.25" customHeight="1" x14ac:dyDescent="0.2">
      <c r="A64" s="346" t="str">
        <f>'IN-GEP-02-02-FOR-02'!B40</f>
        <v>19.-</v>
      </c>
      <c r="B64" s="1047">
        <f>IF('IN-GEP-02-02-FOR-02'!V40="APLICA",'IN-GEP-02-02-FOR-02'!P40,0)</f>
        <v>0</v>
      </c>
      <c r="C64" s="1047"/>
      <c r="D64" s="1047"/>
      <c r="E64" s="1047"/>
      <c r="F64" s="1047"/>
      <c r="G64" s="1047"/>
      <c r="H64" s="107"/>
      <c r="I64" s="107"/>
      <c r="J64" s="107"/>
      <c r="K64" s="873"/>
      <c r="L64" s="873"/>
      <c r="M64" s="873"/>
      <c r="N64" s="873"/>
      <c r="O64" s="873"/>
      <c r="P64" s="911"/>
      <c r="Q64" s="347"/>
      <c r="R64" s="89" t="str">
        <f t="shared" si="1"/>
        <v/>
      </c>
    </row>
    <row r="65" spans="1:24" ht="25.5" customHeight="1" thickBot="1" x14ac:dyDescent="0.25">
      <c r="A65" s="346" t="str">
        <f>'IN-GEP-02-02-FOR-02'!B41</f>
        <v>20.-</v>
      </c>
      <c r="B65" s="1047">
        <f>IF('IN-GEP-02-02-FOR-02'!V41="APLICA",'IN-GEP-02-02-FOR-02'!P41,0)</f>
        <v>0</v>
      </c>
      <c r="C65" s="1047"/>
      <c r="D65" s="1047"/>
      <c r="E65" s="1047"/>
      <c r="F65" s="1047"/>
      <c r="G65" s="1047"/>
      <c r="H65" s="183"/>
      <c r="I65" s="183"/>
      <c r="J65" s="183"/>
      <c r="K65" s="873"/>
      <c r="L65" s="873"/>
      <c r="M65" s="873"/>
      <c r="N65" s="873"/>
      <c r="O65" s="873"/>
      <c r="P65" s="911"/>
      <c r="Q65" s="113"/>
      <c r="R65" s="89" t="str">
        <f t="shared" si="1"/>
        <v/>
      </c>
    </row>
    <row r="66" spans="1:24" ht="16.5" customHeight="1" thickBot="1" x14ac:dyDescent="0.25">
      <c r="A66" s="627"/>
      <c r="B66" s="627"/>
      <c r="C66" s="627"/>
      <c r="D66" s="627"/>
      <c r="E66" s="627"/>
      <c r="F66" s="627"/>
      <c r="G66" s="627"/>
      <c r="H66" s="625"/>
      <c r="I66" s="625"/>
      <c r="J66" s="625"/>
      <c r="K66" s="625"/>
      <c r="L66" s="625"/>
      <c r="M66" s="625"/>
      <c r="N66" s="625"/>
      <c r="O66" s="625"/>
      <c r="P66" s="625"/>
      <c r="Q66" s="74">
        <v>0</v>
      </c>
      <c r="R66" s="631">
        <f>IFERROR((SUM(R46:R65))/((COUNTA(R46:R65))-(COUNTIFS(R46:R65,""))),0)</f>
        <v>0</v>
      </c>
      <c r="S66" s="565"/>
      <c r="T66" s="565"/>
      <c r="U66" s="565"/>
      <c r="V66" s="566"/>
      <c r="W66" s="91">
        <f>(R66)/2</f>
        <v>0</v>
      </c>
    </row>
    <row r="67" spans="1:24" ht="8.25" hidden="1" customHeight="1" x14ac:dyDescent="0.2">
      <c r="A67" s="101"/>
      <c r="B67" s="102"/>
      <c r="C67" s="102"/>
      <c r="D67" s="102"/>
      <c r="E67" s="102"/>
      <c r="F67" s="102"/>
      <c r="G67" s="102"/>
      <c r="H67" s="101"/>
      <c r="I67" s="101"/>
      <c r="J67" s="101"/>
      <c r="K67" s="101"/>
      <c r="L67" s="101"/>
      <c r="M67" s="101"/>
      <c r="N67" s="101"/>
      <c r="O67" s="101"/>
      <c r="P67" s="101"/>
      <c r="Q67" s="74">
        <v>0</v>
      </c>
    </row>
    <row r="68" spans="1:24" ht="12.75" hidden="1" customHeight="1" x14ac:dyDescent="0.2">
      <c r="A68" s="97"/>
      <c r="B68" s="97"/>
      <c r="C68" s="97"/>
      <c r="D68" s="97"/>
      <c r="E68" s="97"/>
      <c r="F68" s="97"/>
      <c r="G68" s="97"/>
      <c r="H68" s="100"/>
      <c r="I68" s="100"/>
      <c r="J68" s="97"/>
      <c r="K68" s="97"/>
      <c r="L68" s="97"/>
      <c r="M68" s="97"/>
      <c r="N68" s="97"/>
      <c r="O68" s="97"/>
      <c r="P68" s="97"/>
      <c r="V68" s="90" t="s">
        <v>332</v>
      </c>
    </row>
    <row r="69" spans="1:24" hidden="1" x14ac:dyDescent="0.2">
      <c r="A69" s="97"/>
      <c r="B69" s="97"/>
      <c r="C69" s="97"/>
      <c r="D69" s="97"/>
      <c r="E69" s="97"/>
      <c r="F69" s="97"/>
      <c r="G69" s="97"/>
      <c r="H69" s="100"/>
      <c r="I69" s="100"/>
      <c r="J69" s="97"/>
      <c r="K69" s="97"/>
      <c r="L69" s="97"/>
      <c r="M69" s="97"/>
      <c r="N69" s="97"/>
      <c r="O69" s="97"/>
      <c r="P69" s="97"/>
      <c r="V69" s="92" t="s">
        <v>333</v>
      </c>
    </row>
    <row r="70" spans="1:24" hidden="1" x14ac:dyDescent="0.2">
      <c r="A70" s="97"/>
      <c r="B70" s="97"/>
      <c r="C70" s="97"/>
      <c r="D70" s="97"/>
      <c r="E70" s="97"/>
      <c r="F70" s="97"/>
      <c r="G70" s="97"/>
      <c r="H70" s="100"/>
      <c r="I70" s="100"/>
      <c r="J70" s="97"/>
      <c r="K70" s="97"/>
      <c r="L70" s="97"/>
      <c r="M70" s="97"/>
      <c r="N70" s="97"/>
      <c r="O70" s="97"/>
      <c r="P70" s="97"/>
      <c r="V70" s="94" t="s">
        <v>334</v>
      </c>
    </row>
    <row r="71" spans="1:24" ht="6.75" customHeight="1" thickBot="1" x14ac:dyDescent="0.25">
      <c r="A71" s="88"/>
      <c r="B71" s="88"/>
      <c r="C71" s="88"/>
      <c r="D71" s="88"/>
      <c r="E71" s="88"/>
      <c r="F71" s="88"/>
      <c r="G71" s="88"/>
      <c r="H71" s="88"/>
      <c r="I71" s="88"/>
      <c r="J71" s="88"/>
      <c r="K71" s="88"/>
      <c r="L71" s="88"/>
      <c r="M71" s="88"/>
      <c r="N71" s="88"/>
      <c r="O71" s="88"/>
      <c r="P71" s="88"/>
      <c r="V71" s="88" t="s">
        <v>337</v>
      </c>
    </row>
    <row r="72" spans="1:24" s="88" customFormat="1" ht="12.75" customHeight="1" x14ac:dyDescent="0.2">
      <c r="A72" s="604" t="s">
        <v>8</v>
      </c>
      <c r="B72" s="605"/>
      <c r="C72" s="605"/>
      <c r="D72" s="605"/>
      <c r="E72" s="605"/>
      <c r="F72" s="605"/>
      <c r="G72" s="605"/>
      <c r="H72" s="605" t="s">
        <v>511</v>
      </c>
      <c r="I72" s="605"/>
      <c r="J72" s="605"/>
      <c r="K72" s="1049" t="s">
        <v>162</v>
      </c>
      <c r="L72" s="1049"/>
      <c r="M72" s="1049"/>
      <c r="N72" s="1049"/>
      <c r="O72" s="1049"/>
      <c r="P72" s="1050"/>
      <c r="Q72" s="87"/>
      <c r="S72" s="92" t="s">
        <v>13</v>
      </c>
      <c r="T72" s="93" t="s">
        <v>159</v>
      </c>
      <c r="U72" s="49"/>
      <c r="V72" s="95" t="s">
        <v>335</v>
      </c>
    </row>
    <row r="73" spans="1:24" s="88" customFormat="1" x14ac:dyDescent="0.2">
      <c r="A73" s="607"/>
      <c r="B73" s="608"/>
      <c r="C73" s="608"/>
      <c r="D73" s="608"/>
      <c r="E73" s="608"/>
      <c r="F73" s="608"/>
      <c r="G73" s="608"/>
      <c r="H73" s="608"/>
      <c r="I73" s="608"/>
      <c r="J73" s="608"/>
      <c r="K73" s="550"/>
      <c r="L73" s="550"/>
      <c r="M73" s="550"/>
      <c r="N73" s="550"/>
      <c r="O73" s="550"/>
      <c r="P73" s="694"/>
      <c r="Q73" s="87"/>
      <c r="S73" s="90" t="s">
        <v>331</v>
      </c>
      <c r="T73" s="92" t="s">
        <v>156</v>
      </c>
      <c r="U73" s="49"/>
      <c r="V73" s="88" t="s">
        <v>336</v>
      </c>
    </row>
    <row r="74" spans="1:24" s="88" customFormat="1" x14ac:dyDescent="0.2">
      <c r="A74" s="607" t="s">
        <v>10</v>
      </c>
      <c r="B74" s="608" t="s">
        <v>11</v>
      </c>
      <c r="C74" s="608"/>
      <c r="D74" s="608" t="s">
        <v>343</v>
      </c>
      <c r="E74" s="608"/>
      <c r="F74" s="608" t="s">
        <v>2</v>
      </c>
      <c r="G74" s="608"/>
      <c r="H74" s="550" t="s">
        <v>291</v>
      </c>
      <c r="I74" s="550" t="s">
        <v>292</v>
      </c>
      <c r="J74" s="550" t="s">
        <v>294</v>
      </c>
      <c r="K74" s="550"/>
      <c r="L74" s="550"/>
      <c r="M74" s="550"/>
      <c r="N74" s="550"/>
      <c r="O74" s="550"/>
      <c r="P74" s="694"/>
      <c r="Q74" s="87">
        <v>0</v>
      </c>
      <c r="S74" s="90" t="s">
        <v>332</v>
      </c>
      <c r="T74" s="92" t="s">
        <v>158</v>
      </c>
      <c r="U74" s="49"/>
      <c r="V74" s="49"/>
    </row>
    <row r="75" spans="1:24" s="88" customFormat="1" ht="12.75" customHeight="1" x14ac:dyDescent="0.2">
      <c r="A75" s="587"/>
      <c r="B75" s="1051"/>
      <c r="C75" s="1051"/>
      <c r="D75" s="1051"/>
      <c r="E75" s="1051"/>
      <c r="F75" s="1051"/>
      <c r="G75" s="1051"/>
      <c r="H75" s="551"/>
      <c r="I75" s="551">
        <v>2</v>
      </c>
      <c r="J75" s="551">
        <v>3</v>
      </c>
      <c r="K75" s="551"/>
      <c r="L75" s="551"/>
      <c r="M75" s="551"/>
      <c r="N75" s="551"/>
      <c r="O75" s="551"/>
      <c r="P75" s="548"/>
      <c r="Q75" s="87">
        <v>0</v>
      </c>
      <c r="S75" s="92" t="s">
        <v>333</v>
      </c>
      <c r="T75" s="90" t="s">
        <v>157</v>
      </c>
      <c r="U75" s="49"/>
      <c r="V75" s="49"/>
      <c r="W75" s="49"/>
      <c r="X75" s="49"/>
    </row>
    <row r="76" spans="1:24" s="88" customFormat="1" ht="64.5" customHeight="1" x14ac:dyDescent="0.2">
      <c r="A76" s="344">
        <f>'IN-GEP-02-02-FOR-02'!B65</f>
        <v>0</v>
      </c>
      <c r="B76" s="1052" t="e">
        <f>'IN-GEP-02-02-FOR-02'!C65</f>
        <v>#N/A</v>
      </c>
      <c r="C76" s="1052"/>
      <c r="D76" s="1052" t="e">
        <f>'IN-GEP-02-02-FOR-02'!G65</f>
        <v>#N/A</v>
      </c>
      <c r="E76" s="1052"/>
      <c r="F76" s="1052" t="e">
        <f>'IN-GEP-02-02-FOR-02'!J65</f>
        <v>#N/A</v>
      </c>
      <c r="G76" s="1052"/>
      <c r="H76" s="109"/>
      <c r="I76" s="109"/>
      <c r="J76" s="109"/>
      <c r="K76" s="873"/>
      <c r="L76" s="873"/>
      <c r="M76" s="873"/>
      <c r="N76" s="873"/>
      <c r="O76" s="873"/>
      <c r="P76" s="911"/>
      <c r="Q76" s="98"/>
      <c r="R76" s="89" t="str">
        <f>IFERROR(IF(B76="","0",IF(Q76=2,1.5,Q76-1)),"")</f>
        <v/>
      </c>
      <c r="S76" s="94" t="s">
        <v>334</v>
      </c>
      <c r="T76" s="92"/>
      <c r="U76" s="49"/>
      <c r="V76" s="49"/>
      <c r="W76" s="49"/>
      <c r="X76" s="49"/>
    </row>
    <row r="77" spans="1:24" s="88" customFormat="1" ht="64.5" customHeight="1" x14ac:dyDescent="0.2">
      <c r="A77" s="344">
        <f>'IN-GEP-02-02-FOR-02'!B66</f>
        <v>0</v>
      </c>
      <c r="B77" s="1052" t="e">
        <f>'IN-GEP-02-02-FOR-02'!C66</f>
        <v>#N/A</v>
      </c>
      <c r="C77" s="1052"/>
      <c r="D77" s="1052" t="e">
        <f>'IN-GEP-02-02-FOR-02'!G66</f>
        <v>#N/A</v>
      </c>
      <c r="E77" s="1052"/>
      <c r="F77" s="1052" t="e">
        <f>'IN-GEP-02-02-FOR-02'!J66</f>
        <v>#N/A</v>
      </c>
      <c r="G77" s="1052"/>
      <c r="H77" s="109"/>
      <c r="I77" s="110"/>
      <c r="J77" s="109"/>
      <c r="K77" s="873"/>
      <c r="L77" s="873"/>
      <c r="M77" s="873"/>
      <c r="N77" s="873"/>
      <c r="O77" s="873"/>
      <c r="P77" s="911"/>
      <c r="Q77" s="184"/>
      <c r="R77" s="89" t="str">
        <f t="shared" ref="R77:R78" si="2">IFERROR(IF(B77="","0",IF(Q77=2,1.5,Q77-1)),"")</f>
        <v/>
      </c>
      <c r="S77" s="88" t="s">
        <v>337</v>
      </c>
    </row>
    <row r="78" spans="1:24" s="88" customFormat="1" ht="64.5" customHeight="1" thickBot="1" x14ac:dyDescent="0.25">
      <c r="A78" s="345">
        <f>'IN-GEP-02-02-FOR-02'!B67</f>
        <v>0</v>
      </c>
      <c r="B78" s="1052" t="e">
        <f>'IN-GEP-02-02-FOR-02'!C67</f>
        <v>#N/A</v>
      </c>
      <c r="C78" s="1052"/>
      <c r="D78" s="1052" t="e">
        <f>'IN-GEP-02-02-FOR-02'!G67</f>
        <v>#N/A</v>
      </c>
      <c r="E78" s="1052"/>
      <c r="F78" s="1052" t="e">
        <f>'IN-GEP-02-02-FOR-02'!J67</f>
        <v>#N/A</v>
      </c>
      <c r="G78" s="1052"/>
      <c r="H78" s="179"/>
      <c r="I78" s="179"/>
      <c r="J78" s="179"/>
      <c r="K78" s="688"/>
      <c r="L78" s="688"/>
      <c r="M78" s="688"/>
      <c r="N78" s="688"/>
      <c r="O78" s="688"/>
      <c r="P78" s="689"/>
      <c r="Q78" s="184"/>
      <c r="R78" s="89" t="str">
        <f t="shared" si="2"/>
        <v/>
      </c>
      <c r="S78" s="95" t="s">
        <v>335</v>
      </c>
      <c r="T78" s="95"/>
    </row>
    <row r="79" spans="1:24" ht="16.5" customHeight="1" thickBot="1" x14ac:dyDescent="0.25">
      <c r="A79" s="626"/>
      <c r="B79" s="627"/>
      <c r="C79" s="627"/>
      <c r="D79" s="627"/>
      <c r="E79" s="627"/>
      <c r="F79" s="627"/>
      <c r="G79" s="627"/>
      <c r="H79" s="625"/>
      <c r="I79" s="625"/>
      <c r="J79" s="625"/>
      <c r="K79" s="625"/>
      <c r="L79" s="625"/>
      <c r="M79" s="625"/>
      <c r="N79" s="625"/>
      <c r="O79" s="625"/>
      <c r="P79" s="625"/>
      <c r="R79" s="631">
        <f>IFERROR((SUM(R76:R78))/((COUNTA(R76:R78))-(COUNTIFS(R76:R78,""))),0)</f>
        <v>0</v>
      </c>
      <c r="S79" s="565"/>
      <c r="T79" s="565"/>
      <c r="U79" s="565"/>
      <c r="V79" s="566"/>
      <c r="W79" s="91">
        <f>(R79)/2</f>
        <v>0</v>
      </c>
    </row>
    <row r="80" spans="1:24" s="88" customFormat="1" ht="13.5" hidden="1" customHeight="1" x14ac:dyDescent="0.2">
      <c r="A80" s="592"/>
      <c r="B80" s="592"/>
      <c r="C80" s="592"/>
      <c r="D80" s="592"/>
      <c r="E80" s="592"/>
      <c r="F80" s="592"/>
      <c r="G80" s="592"/>
      <c r="H80" s="592"/>
      <c r="I80" s="592"/>
      <c r="J80" s="592"/>
      <c r="K80" s="592"/>
      <c r="L80" s="592"/>
      <c r="M80" s="592"/>
      <c r="N80" s="592"/>
      <c r="O80" s="592"/>
      <c r="P80" s="592"/>
      <c r="Q80" s="87"/>
      <c r="S80" s="88" t="s">
        <v>336</v>
      </c>
    </row>
    <row r="81" spans="1:23" hidden="1" x14ac:dyDescent="0.2">
      <c r="A81" s="97"/>
      <c r="B81" s="97"/>
      <c r="C81" s="97"/>
      <c r="D81" s="97"/>
      <c r="E81" s="97"/>
      <c r="F81" s="97"/>
      <c r="G81" s="97"/>
      <c r="H81" s="100"/>
      <c r="I81" s="100"/>
      <c r="J81" s="97"/>
      <c r="K81" s="97"/>
      <c r="L81" s="97"/>
      <c r="M81" s="97"/>
      <c r="N81" s="97"/>
      <c r="O81" s="97"/>
      <c r="P81" s="97"/>
      <c r="Q81" s="74">
        <v>0</v>
      </c>
    </row>
    <row r="82" spans="1:23" hidden="1" x14ac:dyDescent="0.2">
      <c r="A82" s="97"/>
      <c r="B82" s="97"/>
      <c r="C82" s="97"/>
      <c r="D82" s="97"/>
      <c r="E82" s="97"/>
      <c r="F82" s="97"/>
      <c r="G82" s="97"/>
      <c r="H82" s="100"/>
      <c r="I82" s="100"/>
      <c r="J82" s="97"/>
      <c r="K82" s="97"/>
      <c r="L82" s="97"/>
      <c r="M82" s="97"/>
      <c r="N82" s="97"/>
      <c r="O82" s="97"/>
      <c r="P82" s="97"/>
      <c r="Q82" s="74">
        <v>0</v>
      </c>
    </row>
    <row r="83" spans="1:23" ht="9" customHeight="1" thickBot="1" x14ac:dyDescent="0.25">
      <c r="A83" s="591"/>
      <c r="B83" s="591"/>
      <c r="C83" s="591"/>
      <c r="D83" s="591"/>
      <c r="E83" s="591"/>
      <c r="F83" s="591"/>
      <c r="G83" s="591"/>
      <c r="H83" s="591"/>
      <c r="I83" s="591"/>
      <c r="J83" s="591"/>
      <c r="K83" s="591"/>
      <c r="L83" s="591"/>
      <c r="M83" s="591"/>
      <c r="N83" s="591"/>
      <c r="O83" s="591"/>
      <c r="P83" s="591"/>
      <c r="Q83" s="74">
        <v>0</v>
      </c>
    </row>
    <row r="84" spans="1:23" s="88" customFormat="1" ht="17.25" customHeight="1" x14ac:dyDescent="0.2">
      <c r="A84" s="604" t="s">
        <v>9</v>
      </c>
      <c r="B84" s="605"/>
      <c r="C84" s="605"/>
      <c r="D84" s="605"/>
      <c r="E84" s="605"/>
      <c r="F84" s="605"/>
      <c r="G84" s="605"/>
      <c r="H84" s="605" t="s">
        <v>511</v>
      </c>
      <c r="I84" s="605"/>
      <c r="J84" s="605"/>
      <c r="K84" s="1049" t="s">
        <v>162</v>
      </c>
      <c r="L84" s="1049"/>
      <c r="M84" s="1049"/>
      <c r="N84" s="1049"/>
      <c r="O84" s="1049"/>
      <c r="P84" s="1050"/>
      <c r="Q84" s="74">
        <v>0</v>
      </c>
    </row>
    <row r="85" spans="1:23" s="88" customFormat="1" ht="10.5" customHeight="1" x14ac:dyDescent="0.2">
      <c r="A85" s="607"/>
      <c r="B85" s="608"/>
      <c r="C85" s="608"/>
      <c r="D85" s="608"/>
      <c r="E85" s="608"/>
      <c r="F85" s="608"/>
      <c r="G85" s="608"/>
      <c r="H85" s="608"/>
      <c r="I85" s="608"/>
      <c r="J85" s="608"/>
      <c r="K85" s="550"/>
      <c r="L85" s="550"/>
      <c r="M85" s="550"/>
      <c r="N85" s="550"/>
      <c r="O85" s="550"/>
      <c r="P85" s="694"/>
      <c r="Q85" s="74">
        <v>0</v>
      </c>
    </row>
    <row r="86" spans="1:23" s="88" customFormat="1" x14ac:dyDescent="0.2">
      <c r="A86" s="607" t="s">
        <v>10</v>
      </c>
      <c r="B86" s="608" t="s">
        <v>11</v>
      </c>
      <c r="C86" s="608"/>
      <c r="D86" s="608" t="s">
        <v>343</v>
      </c>
      <c r="E86" s="608"/>
      <c r="F86" s="608" t="s">
        <v>2</v>
      </c>
      <c r="G86" s="608"/>
      <c r="H86" s="550" t="s">
        <v>281</v>
      </c>
      <c r="I86" s="550" t="s">
        <v>321</v>
      </c>
      <c r="J86" s="550" t="s">
        <v>324</v>
      </c>
      <c r="K86" s="550"/>
      <c r="L86" s="550"/>
      <c r="M86" s="550"/>
      <c r="N86" s="550"/>
      <c r="O86" s="550"/>
      <c r="P86" s="694"/>
      <c r="Q86" s="74">
        <v>0</v>
      </c>
    </row>
    <row r="87" spans="1:23" s="88" customFormat="1" x14ac:dyDescent="0.2">
      <c r="A87" s="587"/>
      <c r="B87" s="1051"/>
      <c r="C87" s="1051"/>
      <c r="D87" s="1051"/>
      <c r="E87" s="1051"/>
      <c r="F87" s="1051"/>
      <c r="G87" s="1051"/>
      <c r="H87" s="551"/>
      <c r="I87" s="551"/>
      <c r="J87" s="551"/>
      <c r="K87" s="551"/>
      <c r="L87" s="551"/>
      <c r="M87" s="551"/>
      <c r="N87" s="551"/>
      <c r="O87" s="551"/>
      <c r="P87" s="548"/>
      <c r="Q87" s="74">
        <v>0</v>
      </c>
    </row>
    <row r="88" spans="1:23" s="88" customFormat="1" ht="64.5" customHeight="1" x14ac:dyDescent="0.2">
      <c r="A88" s="344">
        <f>'IN-GEP-02-02-FOR-02'!B69</f>
        <v>0</v>
      </c>
      <c r="B88" s="1052" t="e">
        <f>'IN-GEP-02-02-FOR-02'!C69</f>
        <v>#N/A</v>
      </c>
      <c r="C88" s="1052"/>
      <c r="D88" s="1052" t="e">
        <f>'IN-GEP-02-02-FOR-02'!G69</f>
        <v>#N/A</v>
      </c>
      <c r="E88" s="1052"/>
      <c r="F88" s="1052" t="e">
        <f>'IN-GEP-02-02-FOR-02'!J69</f>
        <v>#N/A</v>
      </c>
      <c r="G88" s="1052"/>
      <c r="H88" s="109"/>
      <c r="I88" s="109"/>
      <c r="J88" s="109"/>
      <c r="K88" s="873"/>
      <c r="L88" s="873"/>
      <c r="M88" s="873"/>
      <c r="N88" s="873"/>
      <c r="O88" s="873"/>
      <c r="P88" s="911"/>
      <c r="Q88" s="355"/>
      <c r="R88" s="89" t="str">
        <f>IFERROR(IF(B88="","",IF(Q88=2,1.5,Q88-1)),"")</f>
        <v/>
      </c>
    </row>
    <row r="89" spans="1:23" s="88" customFormat="1" ht="64.5" customHeight="1" x14ac:dyDescent="0.2">
      <c r="A89" s="344">
        <f>'IN-GEP-02-02-FOR-02'!B70</f>
        <v>0</v>
      </c>
      <c r="B89" s="1052" t="e">
        <f>'IN-GEP-02-02-FOR-02'!C70</f>
        <v>#N/A</v>
      </c>
      <c r="C89" s="1052"/>
      <c r="D89" s="1052" t="e">
        <f>'IN-GEP-02-02-FOR-02'!G70</f>
        <v>#N/A</v>
      </c>
      <c r="E89" s="1052"/>
      <c r="F89" s="1052" t="e">
        <f>'IN-GEP-02-02-FOR-02'!J70</f>
        <v>#N/A</v>
      </c>
      <c r="G89" s="1052"/>
      <c r="H89" s="109"/>
      <c r="I89" s="109"/>
      <c r="J89" s="109"/>
      <c r="K89" s="873"/>
      <c r="L89" s="873"/>
      <c r="M89" s="873"/>
      <c r="N89" s="873"/>
      <c r="O89" s="873"/>
      <c r="P89" s="911"/>
      <c r="Q89" s="175"/>
      <c r="R89" s="89" t="str">
        <f t="shared" ref="R89:R90" si="3">IFERROR(IF(B89="","",IF(Q89=2,1.5,Q89-1)),"")</f>
        <v/>
      </c>
    </row>
    <row r="90" spans="1:23" s="88" customFormat="1" ht="64.5" customHeight="1" thickBot="1" x14ac:dyDescent="0.25">
      <c r="A90" s="345">
        <f>'IN-GEP-02-02-FOR-02'!B71</f>
        <v>0</v>
      </c>
      <c r="B90" s="1052" t="e">
        <f>'IN-GEP-02-02-FOR-02'!C71</f>
        <v>#N/A</v>
      </c>
      <c r="C90" s="1052"/>
      <c r="D90" s="1052" t="e">
        <f>'IN-GEP-02-02-FOR-02'!G71</f>
        <v>#N/A</v>
      </c>
      <c r="E90" s="1052"/>
      <c r="F90" s="1052" t="e">
        <f>'IN-GEP-02-02-FOR-02'!J71</f>
        <v>#N/A</v>
      </c>
      <c r="G90" s="1052"/>
      <c r="H90" s="179"/>
      <c r="I90" s="179"/>
      <c r="J90" s="179"/>
      <c r="K90" s="688"/>
      <c r="L90" s="688"/>
      <c r="M90" s="688"/>
      <c r="N90" s="688"/>
      <c r="O90" s="688"/>
      <c r="P90" s="689"/>
      <c r="Q90" s="175"/>
      <c r="R90" s="89" t="str">
        <f t="shared" si="3"/>
        <v/>
      </c>
    </row>
    <row r="91" spans="1:23" ht="16.5" customHeight="1" thickBot="1" x14ac:dyDescent="0.25">
      <c r="D91" s="353"/>
      <c r="E91" s="353"/>
      <c r="F91" s="354"/>
      <c r="G91" s="354"/>
      <c r="H91" s="625"/>
      <c r="I91" s="625"/>
      <c r="J91" s="625"/>
      <c r="K91" s="625"/>
      <c r="L91" s="625"/>
      <c r="M91" s="625"/>
      <c r="N91" s="625"/>
      <c r="O91" s="625"/>
      <c r="P91" s="625"/>
      <c r="R91" s="631">
        <f>IFERROR((SUM(R88:R90))/((COUNTA(R88:R90))-(COUNTIFS(R88:R90,""))),0)</f>
        <v>0</v>
      </c>
      <c r="S91" s="565"/>
      <c r="T91" s="565"/>
      <c r="U91" s="565"/>
      <c r="V91" s="566"/>
      <c r="W91" s="91">
        <f>(R91)/2</f>
        <v>0</v>
      </c>
    </row>
    <row r="92" spans="1:23" ht="16.5" hidden="1" customHeight="1" x14ac:dyDescent="0.2">
      <c r="D92" s="353"/>
      <c r="E92" s="353"/>
      <c r="F92" s="354"/>
      <c r="G92" s="354"/>
      <c r="H92" s="441"/>
      <c r="I92" s="441"/>
      <c r="J92" s="441"/>
      <c r="K92" s="441"/>
      <c r="L92" s="441"/>
      <c r="M92" s="441"/>
      <c r="N92" s="441"/>
      <c r="O92" s="441"/>
      <c r="P92" s="441"/>
      <c r="R92" s="73"/>
      <c r="S92" s="73"/>
      <c r="T92" s="73"/>
      <c r="U92" s="73"/>
      <c r="V92" s="73"/>
      <c r="W92" s="442"/>
    </row>
    <row r="93" spans="1:23" ht="16.5" hidden="1" customHeight="1" x14ac:dyDescent="0.2">
      <c r="D93" s="353"/>
      <c r="E93" s="353"/>
      <c r="F93" s="354"/>
      <c r="G93" s="354"/>
      <c r="H93" s="441"/>
      <c r="I93" s="441"/>
      <c r="J93" s="441"/>
      <c r="K93" s="441"/>
      <c r="L93" s="441"/>
      <c r="M93" s="441"/>
      <c r="N93" s="441"/>
      <c r="O93" s="441"/>
      <c r="P93" s="441"/>
      <c r="R93" s="73"/>
      <c r="S93" s="73"/>
      <c r="T93" s="73"/>
      <c r="U93" s="73"/>
      <c r="V93" s="73"/>
      <c r="W93" s="442"/>
    </row>
    <row r="94" spans="1:23" ht="16.5" customHeight="1" x14ac:dyDescent="0.2">
      <c r="A94" s="354" t="s">
        <v>627</v>
      </c>
      <c r="B94" s="354"/>
      <c r="C94" s="354"/>
      <c r="D94" s="354"/>
      <c r="E94" s="354"/>
      <c r="F94" s="354"/>
      <c r="G94" s="354"/>
      <c r="H94" s="354"/>
      <c r="I94" s="354"/>
      <c r="J94" s="354"/>
      <c r="K94" s="354"/>
      <c r="L94" s="441"/>
      <c r="M94" s="441"/>
      <c r="N94" s="441"/>
      <c r="O94" s="441"/>
      <c r="P94" s="441"/>
      <c r="R94" s="73"/>
      <c r="S94" s="73"/>
      <c r="T94" s="73"/>
      <c r="U94" s="73"/>
      <c r="V94" s="73"/>
      <c r="W94" s="442"/>
    </row>
    <row r="95" spans="1:23" ht="16.5" customHeight="1" thickBot="1" x14ac:dyDescent="0.25">
      <c r="A95" s="354"/>
      <c r="B95" s="354"/>
      <c r="C95" s="354"/>
      <c r="D95" s="354"/>
      <c r="E95" s="354"/>
      <c r="F95" s="354"/>
      <c r="G95" s="354"/>
      <c r="H95" s="354"/>
      <c r="I95" s="354"/>
      <c r="J95" s="354"/>
      <c r="K95" s="354"/>
      <c r="L95" s="441"/>
      <c r="M95" s="441"/>
      <c r="N95" s="441"/>
      <c r="O95" s="441"/>
      <c r="P95" s="441"/>
      <c r="R95" s="73"/>
      <c r="S95" s="73"/>
      <c r="T95" s="73"/>
      <c r="U95" s="73"/>
      <c r="V95" s="73"/>
      <c r="W95" s="442"/>
    </row>
    <row r="96" spans="1:23" ht="16.5" hidden="1" customHeight="1" x14ac:dyDescent="0.2">
      <c r="A96" s="354"/>
      <c r="B96" s="354"/>
      <c r="C96" s="354"/>
      <c r="D96" s="354"/>
      <c r="E96" s="354"/>
      <c r="F96" s="354"/>
      <c r="G96" s="354"/>
      <c r="H96" s="354"/>
      <c r="I96" s="354"/>
      <c r="J96" s="354"/>
      <c r="K96" s="354"/>
      <c r="L96" s="441"/>
      <c r="M96" s="441"/>
      <c r="N96" s="441"/>
      <c r="O96" s="441"/>
      <c r="P96" s="441"/>
      <c r="R96" s="73"/>
      <c r="S96" s="73"/>
      <c r="T96" s="73"/>
      <c r="U96" s="73"/>
      <c r="V96" s="73"/>
      <c r="W96" s="442"/>
    </row>
    <row r="97" spans="1:23" ht="16.5" hidden="1" customHeight="1" x14ac:dyDescent="0.2">
      <c r="A97" s="354"/>
      <c r="B97" s="354"/>
      <c r="C97" s="354"/>
      <c r="D97" s="354"/>
      <c r="E97" s="354"/>
      <c r="F97" s="354"/>
      <c r="G97" s="354"/>
      <c r="H97" s="354"/>
      <c r="I97" s="354"/>
      <c r="J97" s="354"/>
      <c r="K97" s="354"/>
      <c r="L97" s="441"/>
      <c r="M97" s="441"/>
      <c r="N97" s="441"/>
      <c r="O97" s="441"/>
      <c r="P97" s="441"/>
      <c r="R97" s="73"/>
      <c r="S97" s="73"/>
      <c r="T97" s="73"/>
      <c r="U97" s="73"/>
      <c r="V97" s="73"/>
      <c r="W97" s="442"/>
    </row>
    <row r="98" spans="1:23" ht="16.5" hidden="1" customHeight="1" x14ac:dyDescent="0.2">
      <c r="A98" s="354"/>
      <c r="B98" s="354"/>
      <c r="C98" s="354"/>
      <c r="D98" s="354"/>
      <c r="E98" s="354"/>
      <c r="F98" s="354"/>
      <c r="G98" s="354"/>
      <c r="H98" s="354"/>
      <c r="I98" s="354"/>
      <c r="J98" s="354"/>
      <c r="K98" s="354"/>
      <c r="L98" s="441"/>
      <c r="M98" s="441"/>
      <c r="N98" s="441"/>
      <c r="O98" s="441"/>
      <c r="P98" s="441"/>
      <c r="R98" s="73"/>
      <c r="S98" s="73"/>
      <c r="T98" s="73"/>
      <c r="U98" s="73"/>
      <c r="V98" s="73"/>
      <c r="W98" s="442"/>
    </row>
    <row r="99" spans="1:23" s="88" customFormat="1" ht="16.5" customHeight="1" thickBot="1" x14ac:dyDescent="0.25">
      <c r="A99" s="1088" t="s">
        <v>254</v>
      </c>
      <c r="B99" s="1089"/>
      <c r="C99" s="1089"/>
      <c r="D99" s="1089"/>
      <c r="E99" s="1089"/>
      <c r="F99" s="1089"/>
      <c r="G99" s="1089"/>
      <c r="H99" s="1089"/>
      <c r="I99" s="1089"/>
      <c r="J99" s="1090"/>
      <c r="K99" s="446"/>
      <c r="L99" s="446"/>
      <c r="M99" s="446"/>
      <c r="N99" s="446"/>
      <c r="O99" s="446"/>
      <c r="P99" s="446"/>
      <c r="Q99" s="87"/>
      <c r="R99" s="447"/>
      <c r="S99" s="447"/>
      <c r="T99" s="447"/>
      <c r="U99" s="522" t="s">
        <v>658</v>
      </c>
      <c r="V99" s="447"/>
      <c r="W99" s="448"/>
    </row>
    <row r="100" spans="1:23" s="88" customFormat="1" ht="15" customHeight="1" x14ac:dyDescent="0.2">
      <c r="A100" s="536" t="s">
        <v>619</v>
      </c>
      <c r="B100" s="537"/>
      <c r="C100" s="537"/>
      <c r="D100" s="537"/>
      <c r="E100" s="537"/>
      <c r="F100" s="537"/>
      <c r="G100" s="537"/>
      <c r="H100" s="538"/>
      <c r="I100" s="1091">
        <v>1</v>
      </c>
      <c r="J100" s="1092"/>
      <c r="K100" s="446"/>
      <c r="L100" s="446"/>
      <c r="M100" s="446"/>
      <c r="N100" s="446"/>
      <c r="O100" s="446"/>
      <c r="P100" s="446"/>
      <c r="Q100" s="87"/>
      <c r="R100" s="447"/>
      <c r="S100" s="447"/>
      <c r="T100" s="447"/>
      <c r="U100" s="522" t="s">
        <v>658</v>
      </c>
      <c r="V100" s="447"/>
      <c r="W100" s="448"/>
    </row>
    <row r="101" spans="1:23" s="88" customFormat="1" ht="15" customHeight="1" x14ac:dyDescent="0.2">
      <c r="A101" s="1119" t="s">
        <v>590</v>
      </c>
      <c r="B101" s="1120"/>
      <c r="C101" s="1120"/>
      <c r="D101" s="1120"/>
      <c r="E101" s="1120"/>
      <c r="F101" s="1120"/>
      <c r="G101" s="1120"/>
      <c r="H101" s="1121"/>
      <c r="I101" s="1122">
        <f>R101*Q101</f>
        <v>0</v>
      </c>
      <c r="J101" s="1123"/>
      <c r="K101" s="446"/>
      <c r="L101" s="446"/>
      <c r="M101" s="446"/>
      <c r="N101" s="446"/>
      <c r="O101" s="446"/>
      <c r="P101" s="446"/>
      <c r="Q101" s="449">
        <v>0.5</v>
      </c>
      <c r="R101" s="540">
        <f>+W39</f>
        <v>0</v>
      </c>
      <c r="S101" s="447"/>
      <c r="T101" s="447"/>
      <c r="U101" s="522" t="s">
        <v>658</v>
      </c>
      <c r="V101" s="447"/>
      <c r="W101" s="448"/>
    </row>
    <row r="102" spans="1:23" s="88" customFormat="1" ht="15" customHeight="1" x14ac:dyDescent="0.2">
      <c r="A102" s="1119" t="s">
        <v>591</v>
      </c>
      <c r="B102" s="1120"/>
      <c r="C102" s="1120"/>
      <c r="D102" s="1120"/>
      <c r="E102" s="1120"/>
      <c r="F102" s="1120"/>
      <c r="G102" s="1120"/>
      <c r="H102" s="1121"/>
      <c r="I102" s="1122">
        <f t="shared" ref="I102:I104" si="4">R102*Q102</f>
        <v>0</v>
      </c>
      <c r="J102" s="1123"/>
      <c r="K102" s="446"/>
      <c r="L102" s="446"/>
      <c r="M102" s="446"/>
      <c r="N102" s="446"/>
      <c r="O102" s="446"/>
      <c r="P102" s="446"/>
      <c r="Q102" s="449">
        <v>0.3</v>
      </c>
      <c r="R102" s="450">
        <f>W66</f>
        <v>0</v>
      </c>
      <c r="S102" s="447"/>
      <c r="T102" s="447"/>
      <c r="U102" s="522" t="s">
        <v>658</v>
      </c>
      <c r="V102" s="447"/>
      <c r="W102" s="448"/>
    </row>
    <row r="103" spans="1:23" s="88" customFormat="1" ht="15" customHeight="1" x14ac:dyDescent="0.2">
      <c r="A103" s="1119" t="s">
        <v>592</v>
      </c>
      <c r="B103" s="1120"/>
      <c r="C103" s="1120"/>
      <c r="D103" s="1120"/>
      <c r="E103" s="1120"/>
      <c r="F103" s="1120"/>
      <c r="G103" s="1120"/>
      <c r="H103" s="1121"/>
      <c r="I103" s="1122">
        <f t="shared" si="4"/>
        <v>0</v>
      </c>
      <c r="J103" s="1123"/>
      <c r="K103" s="446"/>
      <c r="L103" s="446"/>
      <c r="M103" s="446"/>
      <c r="N103" s="446"/>
      <c r="O103" s="446"/>
      <c r="P103" s="446"/>
      <c r="Q103" s="449">
        <v>0.1</v>
      </c>
      <c r="R103" s="450">
        <f>W79</f>
        <v>0</v>
      </c>
      <c r="S103" s="447"/>
      <c r="T103" s="447"/>
      <c r="U103" s="522" t="s">
        <v>658</v>
      </c>
      <c r="V103" s="447"/>
      <c r="W103" s="448"/>
    </row>
    <row r="104" spans="1:23" s="122" customFormat="1" ht="15" customHeight="1" x14ac:dyDescent="0.2">
      <c r="A104" s="1119" t="s">
        <v>593</v>
      </c>
      <c r="B104" s="1120"/>
      <c r="C104" s="1120"/>
      <c r="D104" s="1120"/>
      <c r="E104" s="1120"/>
      <c r="F104" s="1120"/>
      <c r="G104" s="1120"/>
      <c r="H104" s="1121"/>
      <c r="I104" s="1122">
        <f t="shared" si="4"/>
        <v>0</v>
      </c>
      <c r="J104" s="1123"/>
      <c r="P104" s="140"/>
      <c r="Q104" s="449">
        <v>0.1</v>
      </c>
      <c r="R104" s="450">
        <f>W91</f>
        <v>0</v>
      </c>
      <c r="U104" s="522" t="s">
        <v>658</v>
      </c>
    </row>
    <row r="105" spans="1:23" s="122" customFormat="1" ht="15" customHeight="1" x14ac:dyDescent="0.2">
      <c r="A105" s="1098" t="s">
        <v>621</v>
      </c>
      <c r="B105" s="1099"/>
      <c r="C105" s="1099"/>
      <c r="D105" s="1099"/>
      <c r="E105" s="1099"/>
      <c r="F105" s="1099"/>
      <c r="G105" s="1099"/>
      <c r="H105" s="1100"/>
      <c r="I105" s="1124">
        <f>(I101+I102+I103+I104)*100%</f>
        <v>0</v>
      </c>
      <c r="J105" s="1125"/>
      <c r="P105" s="140"/>
      <c r="Q105" s="451"/>
      <c r="R105" s="452"/>
      <c r="U105" s="522" t="s">
        <v>658</v>
      </c>
    </row>
    <row r="106" spans="1:23" s="122" customFormat="1" ht="15" customHeight="1" x14ac:dyDescent="0.2">
      <c r="A106" s="1080" t="s">
        <v>620</v>
      </c>
      <c r="B106" s="1081"/>
      <c r="C106" s="1081"/>
      <c r="D106" s="1081"/>
      <c r="E106" s="1081"/>
      <c r="F106" s="1081"/>
      <c r="G106" s="1081"/>
      <c r="H106" s="1081"/>
      <c r="I106" s="1081"/>
      <c r="J106" s="1082"/>
      <c r="P106" s="140"/>
      <c r="Q106" s="453" t="s">
        <v>4</v>
      </c>
      <c r="R106" s="454">
        <v>5.0000000000000001E-3</v>
      </c>
      <c r="U106" s="522" t="s">
        <v>658</v>
      </c>
    </row>
    <row r="107" spans="1:23" s="122" customFormat="1" ht="15" customHeight="1" x14ac:dyDescent="0.2">
      <c r="A107" s="1126" t="s">
        <v>622</v>
      </c>
      <c r="B107" s="1127"/>
      <c r="C107" s="1127"/>
      <c r="D107" s="1127"/>
      <c r="E107" s="1127"/>
      <c r="F107" s="1127"/>
      <c r="G107" s="1127"/>
      <c r="H107" s="1128"/>
      <c r="I107" s="1129" t="s">
        <v>253</v>
      </c>
      <c r="J107" s="1130"/>
      <c r="P107" s="140"/>
      <c r="Q107" s="453" t="s">
        <v>5</v>
      </c>
      <c r="R107" s="454">
        <v>0.01</v>
      </c>
      <c r="U107" s="522" t="s">
        <v>658</v>
      </c>
    </row>
    <row r="108" spans="1:23" s="122" customFormat="1" ht="15" customHeight="1" x14ac:dyDescent="0.2">
      <c r="A108" s="1095"/>
      <c r="B108" s="1096"/>
      <c r="C108" s="1096"/>
      <c r="D108" s="1096"/>
      <c r="E108" s="1096"/>
      <c r="F108" s="1096"/>
      <c r="G108" s="1096"/>
      <c r="H108" s="1097"/>
      <c r="I108" s="1093" t="str">
        <f>IFERROR(+VLOOKUP(A108,$Q$106:$R$110,2,0)," ")</f>
        <v xml:space="preserve"> </v>
      </c>
      <c r="J108" s="1094"/>
      <c r="P108" s="140"/>
      <c r="Q108" s="453" t="s">
        <v>6</v>
      </c>
      <c r="R108" s="455">
        <v>0.06</v>
      </c>
      <c r="U108" s="522" t="s">
        <v>658</v>
      </c>
    </row>
    <row r="109" spans="1:23" s="122" customFormat="1" ht="15" customHeight="1" x14ac:dyDescent="0.2">
      <c r="A109" s="1095"/>
      <c r="B109" s="1096"/>
      <c r="C109" s="1096"/>
      <c r="D109" s="1096"/>
      <c r="E109" s="1096"/>
      <c r="F109" s="1096"/>
      <c r="G109" s="1096"/>
      <c r="H109" s="1097"/>
      <c r="I109" s="1093" t="str">
        <f t="shared" ref="I109:I113" si="5">IFERROR(+VLOOKUP(A109,$Q$106:$R$110,2,0)," ")</f>
        <v xml:space="preserve"> </v>
      </c>
      <c r="J109" s="1094"/>
      <c r="P109" s="140"/>
      <c r="Q109" s="453" t="s">
        <v>7</v>
      </c>
      <c r="R109" s="455">
        <v>0.08</v>
      </c>
      <c r="U109" s="522" t="s">
        <v>658</v>
      </c>
    </row>
    <row r="110" spans="1:23" s="122" customFormat="1" ht="15" customHeight="1" x14ac:dyDescent="0.2">
      <c r="A110" s="1095"/>
      <c r="B110" s="1096"/>
      <c r="C110" s="1096"/>
      <c r="D110" s="1096"/>
      <c r="E110" s="1096"/>
      <c r="F110" s="1096"/>
      <c r="G110" s="1096"/>
      <c r="H110" s="1097"/>
      <c r="I110" s="1093" t="str">
        <f t="shared" si="5"/>
        <v xml:space="preserve"> </v>
      </c>
      <c r="J110" s="1094"/>
      <c r="P110" s="140"/>
      <c r="Q110" s="456" t="s">
        <v>272</v>
      </c>
      <c r="R110" s="457"/>
      <c r="U110" s="522" t="s">
        <v>658</v>
      </c>
    </row>
    <row r="111" spans="1:23" s="122" customFormat="1" ht="15" customHeight="1" x14ac:dyDescent="0.2">
      <c r="A111" s="1095"/>
      <c r="B111" s="1096"/>
      <c r="C111" s="1096"/>
      <c r="D111" s="1096"/>
      <c r="E111" s="1096"/>
      <c r="F111" s="1096"/>
      <c r="G111" s="1096"/>
      <c r="H111" s="1097"/>
      <c r="I111" s="1093" t="str">
        <f t="shared" si="5"/>
        <v xml:space="preserve"> </v>
      </c>
      <c r="J111" s="1094"/>
      <c r="P111" s="140"/>
      <c r="Q111" s="145"/>
      <c r="U111" s="522" t="s">
        <v>658</v>
      </c>
    </row>
    <row r="112" spans="1:23" s="122" customFormat="1" ht="15" customHeight="1" x14ac:dyDescent="0.2">
      <c r="A112" s="1095"/>
      <c r="B112" s="1096"/>
      <c r="C112" s="1096"/>
      <c r="D112" s="1096"/>
      <c r="E112" s="1096"/>
      <c r="F112" s="1096"/>
      <c r="G112" s="1096"/>
      <c r="H112" s="1097"/>
      <c r="I112" s="1093" t="str">
        <f t="shared" si="5"/>
        <v xml:space="preserve"> </v>
      </c>
      <c r="J112" s="1094"/>
      <c r="P112" s="140"/>
      <c r="Q112" s="145"/>
      <c r="U112" s="522" t="s">
        <v>658</v>
      </c>
    </row>
    <row r="113" spans="1:21" s="122" customFormat="1" ht="15" customHeight="1" x14ac:dyDescent="0.2">
      <c r="A113" s="1095"/>
      <c r="B113" s="1096"/>
      <c r="C113" s="1096"/>
      <c r="D113" s="1096"/>
      <c r="E113" s="1096"/>
      <c r="F113" s="1096"/>
      <c r="G113" s="1096"/>
      <c r="H113" s="1097"/>
      <c r="I113" s="1093" t="str">
        <f t="shared" si="5"/>
        <v xml:space="preserve"> </v>
      </c>
      <c r="J113" s="1094"/>
      <c r="P113" s="140"/>
      <c r="Q113" s="145"/>
      <c r="U113" s="522" t="s">
        <v>658</v>
      </c>
    </row>
    <row r="114" spans="1:21" s="122" customFormat="1" ht="15" customHeight="1" thickBot="1" x14ac:dyDescent="0.25">
      <c r="A114" s="1098" t="s">
        <v>621</v>
      </c>
      <c r="B114" s="1099"/>
      <c r="C114" s="1099"/>
      <c r="D114" s="1099"/>
      <c r="E114" s="1099"/>
      <c r="F114" s="1099"/>
      <c r="G114" s="1099"/>
      <c r="H114" s="1100"/>
      <c r="I114" s="1101">
        <f>MAX(I108:J113)</f>
        <v>0</v>
      </c>
      <c r="J114" s="1102"/>
      <c r="P114" s="140"/>
      <c r="Q114" s="145"/>
      <c r="U114" s="522" t="s">
        <v>658</v>
      </c>
    </row>
    <row r="115" spans="1:21" s="122" customFormat="1" ht="15" customHeight="1" thickBot="1" x14ac:dyDescent="0.25">
      <c r="A115" s="1080" t="s">
        <v>623</v>
      </c>
      <c r="B115" s="1081"/>
      <c r="C115" s="1081"/>
      <c r="D115" s="1081"/>
      <c r="E115" s="1081"/>
      <c r="F115" s="1081"/>
      <c r="G115" s="1081"/>
      <c r="H115" s="1081"/>
      <c r="I115" s="1081"/>
      <c r="J115" s="1082"/>
      <c r="P115" s="140"/>
      <c r="Q115" s="308" t="s">
        <v>235</v>
      </c>
      <c r="R115" s="309">
        <v>0.95</v>
      </c>
      <c r="S115" s="309">
        <v>1</v>
      </c>
      <c r="U115" s="522" t="s">
        <v>658</v>
      </c>
    </row>
    <row r="116" spans="1:21" s="122" customFormat="1" ht="27.75" customHeight="1" thickBot="1" x14ac:dyDescent="0.25">
      <c r="A116" s="1083" t="s">
        <v>255</v>
      </c>
      <c r="B116" s="1084"/>
      <c r="C116" s="1084"/>
      <c r="D116" s="1084"/>
      <c r="E116" s="1084"/>
      <c r="F116" s="1085"/>
      <c r="G116" s="1086" t="s">
        <v>594</v>
      </c>
      <c r="H116" s="1087"/>
      <c r="I116" s="1086" t="s">
        <v>257</v>
      </c>
      <c r="J116" s="1087"/>
      <c r="P116" s="140"/>
      <c r="Q116" s="310" t="s">
        <v>236</v>
      </c>
      <c r="R116" s="309">
        <v>0.9</v>
      </c>
      <c r="S116" s="309">
        <v>0.94989999999999997</v>
      </c>
      <c r="U116" s="522" t="s">
        <v>658</v>
      </c>
    </row>
    <row r="117" spans="1:21" s="122" customFormat="1" ht="15" customHeight="1" thickBot="1" x14ac:dyDescent="0.25">
      <c r="A117" s="443" t="s">
        <v>625</v>
      </c>
      <c r="B117" s="1109" t="s">
        <v>567</v>
      </c>
      <c r="C117" s="1110"/>
      <c r="D117" s="1110"/>
      <c r="E117" s="1110"/>
      <c r="F117" s="1111"/>
      <c r="G117" s="1112">
        <f>I105</f>
        <v>0</v>
      </c>
      <c r="H117" s="1113"/>
      <c r="I117" s="1103" t="str">
        <f>IF(G119=0%," ",IF(G119&lt;R118,$Q$119,IF(G119&lt;R117,$Q$118,IF(G119&lt;R116,$Q$117,IF(G119&lt;R115,$Q$116,IF(G119&lt;=S115,Q115,"REVISAR"))))))</f>
        <v xml:space="preserve"> </v>
      </c>
      <c r="J117" s="1104"/>
      <c r="P117" s="140"/>
      <c r="Q117" s="310" t="s">
        <v>237</v>
      </c>
      <c r="R117" s="311">
        <v>0.8</v>
      </c>
      <c r="S117" s="311">
        <v>0.89990000000000003</v>
      </c>
      <c r="U117" s="522" t="s">
        <v>658</v>
      </c>
    </row>
    <row r="118" spans="1:21" s="122" customFormat="1" ht="15" customHeight="1" thickBot="1" x14ac:dyDescent="0.25">
      <c r="A118" s="443" t="s">
        <v>626</v>
      </c>
      <c r="B118" s="444" t="s">
        <v>571</v>
      </c>
      <c r="C118" s="444"/>
      <c r="D118" s="444"/>
      <c r="E118" s="444"/>
      <c r="F118" s="445"/>
      <c r="G118" s="1101">
        <f>MAX(I108:J113)</f>
        <v>0</v>
      </c>
      <c r="H118" s="1102"/>
      <c r="I118" s="1105"/>
      <c r="J118" s="1106"/>
      <c r="P118" s="140"/>
      <c r="Q118" s="310" t="s">
        <v>238</v>
      </c>
      <c r="R118" s="309">
        <v>0.7</v>
      </c>
      <c r="S118" s="309">
        <v>0.79990000000000006</v>
      </c>
      <c r="U118" s="522" t="s">
        <v>658</v>
      </c>
    </row>
    <row r="119" spans="1:21" s="122" customFormat="1" ht="15" customHeight="1" thickBot="1" x14ac:dyDescent="0.25">
      <c r="A119" s="1114" t="s">
        <v>624</v>
      </c>
      <c r="B119" s="1115"/>
      <c r="C119" s="1115"/>
      <c r="D119" s="1115"/>
      <c r="E119" s="1115"/>
      <c r="F119" s="1116"/>
      <c r="G119" s="1117">
        <f>TRUNC(SUM(G117)-G118,4)</f>
        <v>0</v>
      </c>
      <c r="H119" s="1118"/>
      <c r="I119" s="1107"/>
      <c r="J119" s="1108"/>
      <c r="P119" s="140"/>
      <c r="Q119" s="310" t="s">
        <v>239</v>
      </c>
      <c r="R119" s="312" t="s">
        <v>262</v>
      </c>
      <c r="S119" s="309">
        <v>0.69989999999999997</v>
      </c>
      <c r="U119" s="522" t="s">
        <v>658</v>
      </c>
    </row>
    <row r="120" spans="1:21" s="122" customFormat="1" ht="11.25" x14ac:dyDescent="0.2">
      <c r="A120" s="140"/>
      <c r="B120" s="140"/>
      <c r="C120" s="140"/>
      <c r="D120" s="140"/>
      <c r="E120" s="124"/>
      <c r="F120" s="124"/>
      <c r="G120" s="124"/>
      <c r="H120" s="124"/>
      <c r="I120" s="124"/>
      <c r="J120" s="124"/>
      <c r="P120" s="140"/>
      <c r="Q120" s="145"/>
    </row>
    <row r="121" spans="1:21" s="122" customFormat="1" ht="11.25" x14ac:dyDescent="0.2">
      <c r="A121" s="140"/>
      <c r="B121" s="140"/>
      <c r="C121" s="140"/>
      <c r="D121" s="140"/>
      <c r="E121" s="124"/>
      <c r="F121" s="124"/>
      <c r="G121" s="124"/>
      <c r="H121" s="124"/>
      <c r="I121" s="124"/>
      <c r="J121" s="124"/>
      <c r="P121" s="140"/>
      <c r="Q121" s="145"/>
    </row>
    <row r="122" spans="1:21" s="122" customFormat="1" x14ac:dyDescent="0.2">
      <c r="A122" s="140"/>
      <c r="B122" s="352" t="s">
        <v>617</v>
      </c>
      <c r="C122" s="513"/>
      <c r="D122" s="140"/>
      <c r="E122" s="124"/>
      <c r="F122" s="124"/>
      <c r="G122" s="124"/>
      <c r="H122" s="124"/>
      <c r="I122" s="124"/>
      <c r="J122" s="124"/>
      <c r="P122" s="140"/>
      <c r="Q122" s="145"/>
    </row>
    <row r="123" spans="1:21" s="122" customFormat="1" ht="11.25" x14ac:dyDescent="0.2">
      <c r="A123" s="140"/>
      <c r="B123" s="140"/>
      <c r="C123" s="140"/>
      <c r="D123" s="140"/>
      <c r="E123" s="124"/>
      <c r="F123" s="124"/>
      <c r="G123" s="124"/>
      <c r="H123" s="124"/>
      <c r="I123" s="124"/>
      <c r="J123" s="124"/>
      <c r="P123" s="140"/>
      <c r="Q123" s="145"/>
    </row>
    <row r="124" spans="1:21" s="122" customFormat="1" ht="11.25" hidden="1" x14ac:dyDescent="0.2">
      <c r="A124" s="140"/>
      <c r="B124" s="140"/>
      <c r="C124" s="140"/>
      <c r="D124" s="140"/>
      <c r="E124" s="124"/>
      <c r="F124" s="124"/>
      <c r="G124" s="124"/>
      <c r="H124" s="124"/>
      <c r="I124" s="124"/>
      <c r="J124" s="124"/>
      <c r="P124" s="140"/>
      <c r="Q124" s="145"/>
    </row>
    <row r="125" spans="1:21" s="122" customFormat="1" ht="11.25" hidden="1" x14ac:dyDescent="0.2">
      <c r="A125" s="140"/>
      <c r="B125" s="140"/>
      <c r="C125" s="140"/>
      <c r="D125" s="140"/>
      <c r="E125" s="124"/>
      <c r="F125" s="124"/>
      <c r="G125" s="124"/>
      <c r="H125" s="124"/>
      <c r="I125" s="124"/>
      <c r="J125" s="124"/>
      <c r="P125" s="140"/>
      <c r="Q125" s="145"/>
    </row>
    <row r="126" spans="1:21" s="122" customFormat="1" ht="11.25" hidden="1" x14ac:dyDescent="0.2">
      <c r="A126" s="140"/>
      <c r="B126" s="140"/>
      <c r="C126" s="140"/>
      <c r="D126" s="140"/>
      <c r="E126" s="124"/>
      <c r="F126" s="124"/>
      <c r="G126" s="124"/>
      <c r="H126" s="124"/>
      <c r="I126" s="124"/>
      <c r="J126" s="124"/>
      <c r="P126" s="140"/>
      <c r="Q126" s="145"/>
    </row>
    <row r="127" spans="1:21" s="122" customFormat="1" ht="11.25" x14ac:dyDescent="0.2">
      <c r="A127" s="140"/>
      <c r="B127" s="140"/>
      <c r="C127" s="140"/>
      <c r="D127" s="140"/>
      <c r="E127" s="124"/>
      <c r="F127" s="124"/>
      <c r="G127" s="124"/>
      <c r="H127" s="124"/>
      <c r="I127" s="124"/>
      <c r="J127" s="124"/>
      <c r="P127" s="140"/>
      <c r="Q127" s="145"/>
    </row>
    <row r="128" spans="1:21" s="122" customFormat="1" ht="11.25" x14ac:dyDescent="0.2">
      <c r="A128" s="140"/>
      <c r="B128" s="140"/>
      <c r="C128" s="140"/>
      <c r="D128" s="140"/>
      <c r="E128" s="124"/>
      <c r="F128" s="124"/>
      <c r="G128" s="124"/>
      <c r="H128" s="124"/>
      <c r="I128" s="124"/>
      <c r="J128" s="124"/>
      <c r="P128" s="140"/>
      <c r="Q128" s="145"/>
    </row>
    <row r="129" spans="1:23" s="122" customFormat="1" ht="11.25" x14ac:dyDescent="0.2">
      <c r="A129" s="140"/>
      <c r="B129" s="140"/>
      <c r="C129" s="140"/>
      <c r="D129" s="140"/>
      <c r="E129" s="124"/>
      <c r="F129" s="124"/>
      <c r="G129" s="124"/>
      <c r="H129" s="124"/>
      <c r="I129" s="124"/>
      <c r="J129" s="124"/>
      <c r="P129" s="140"/>
      <c r="Q129" s="145"/>
    </row>
    <row r="130" spans="1:23" s="122" customFormat="1" ht="11.25" x14ac:dyDescent="0.2">
      <c r="A130" s="140"/>
      <c r="B130" s="140"/>
      <c r="C130" s="140"/>
      <c r="D130" s="140"/>
      <c r="E130" s="124"/>
      <c r="F130" s="124"/>
      <c r="G130" s="124"/>
      <c r="H130" s="124"/>
      <c r="I130" s="124"/>
      <c r="J130" s="124"/>
      <c r="P130" s="140"/>
      <c r="Q130" s="145"/>
    </row>
    <row r="131" spans="1:23" s="122" customFormat="1" ht="11.25" x14ac:dyDescent="0.2">
      <c r="A131" s="140"/>
      <c r="B131" s="140"/>
      <c r="C131" s="140"/>
      <c r="D131" s="140"/>
      <c r="E131" s="124"/>
      <c r="F131" s="124"/>
      <c r="G131" s="124"/>
      <c r="H131" s="124"/>
      <c r="I131" s="124"/>
      <c r="J131" s="124"/>
      <c r="P131" s="140"/>
      <c r="Q131" s="145"/>
    </row>
    <row r="132" spans="1:23" s="122" customFormat="1" ht="11.25" x14ac:dyDescent="0.2">
      <c r="A132" s="140"/>
      <c r="B132" s="140"/>
      <c r="C132" s="140"/>
      <c r="D132" s="140"/>
      <c r="E132" s="124"/>
      <c r="F132" s="124"/>
      <c r="G132" s="124"/>
      <c r="H132" s="124"/>
      <c r="I132" s="124"/>
      <c r="J132" s="124"/>
      <c r="P132" s="140"/>
      <c r="Q132" s="145"/>
    </row>
    <row r="133" spans="1:23" s="122" customFormat="1" ht="11.25" x14ac:dyDescent="0.2">
      <c r="A133" s="140"/>
      <c r="B133" s="140"/>
      <c r="C133" s="140"/>
      <c r="D133" s="140"/>
      <c r="E133" s="124"/>
      <c r="F133" s="124"/>
      <c r="G133" s="124"/>
      <c r="H133" s="124"/>
      <c r="I133" s="124"/>
      <c r="J133" s="124"/>
      <c r="P133" s="140"/>
      <c r="Q133" s="145"/>
    </row>
    <row r="134" spans="1:23" s="122" customFormat="1" ht="11.25" x14ac:dyDescent="0.2">
      <c r="A134" s="140"/>
      <c r="B134" s="140"/>
      <c r="C134" s="140"/>
      <c r="D134" s="124"/>
      <c r="E134" s="124"/>
      <c r="F134" s="124"/>
      <c r="G134" s="270"/>
      <c r="I134" s="124"/>
      <c r="J134" s="124"/>
      <c r="K134" s="124"/>
      <c r="L134" s="124"/>
    </row>
    <row r="135" spans="1:23" s="122" customFormat="1" ht="11.25" customHeight="1" x14ac:dyDescent="0.2">
      <c r="A135" s="140"/>
      <c r="B135" s="789"/>
      <c r="C135" s="789"/>
      <c r="D135" s="789"/>
      <c r="G135" s="278" t="s">
        <v>575</v>
      </c>
      <c r="I135" s="124"/>
      <c r="J135" s="124"/>
      <c r="K135" s="124"/>
      <c r="L135" s="124"/>
    </row>
    <row r="136" spans="1:23" s="122" customFormat="1" ht="11.25" customHeight="1" x14ac:dyDescent="0.2">
      <c r="A136" s="140"/>
      <c r="B136" s="124"/>
      <c r="C136" s="124"/>
      <c r="D136" s="124"/>
      <c r="G136" s="278"/>
      <c r="I136" s="124"/>
      <c r="J136" s="124"/>
      <c r="K136" s="124"/>
      <c r="L136" s="124"/>
    </row>
    <row r="137" spans="1:23" s="122" customFormat="1" ht="12" customHeight="1" x14ac:dyDescent="0.2">
      <c r="A137" s="140"/>
      <c r="B137" s="140"/>
      <c r="C137" s="140"/>
      <c r="D137" s="138"/>
      <c r="E137" s="138"/>
      <c r="F137" s="343" t="s">
        <v>558</v>
      </c>
      <c r="G137" s="542">
        <f>'IN-GEP-02-02-FOR-02'!F19</f>
        <v>0</v>
      </c>
      <c r="I137" s="124"/>
      <c r="J137" s="124"/>
      <c r="K137" s="124"/>
      <c r="L137" s="124"/>
    </row>
    <row r="138" spans="1:23" s="122" customFormat="1" ht="12" customHeight="1" x14ac:dyDescent="0.2">
      <c r="A138" s="140"/>
      <c r="B138" s="140"/>
      <c r="C138" s="140"/>
      <c r="D138" s="140"/>
      <c r="E138" s="140"/>
      <c r="F138" s="279" t="s">
        <v>574</v>
      </c>
      <c r="G138" s="543">
        <f>'IN-GEP-02-02-FOR-02'!P19</f>
        <v>0</v>
      </c>
      <c r="I138" s="124"/>
      <c r="J138" s="124"/>
    </row>
    <row r="139" spans="1:23" s="88" customFormat="1" ht="9" customHeight="1" thickBot="1" x14ac:dyDescent="0.25">
      <c r="A139" s="592"/>
      <c r="B139" s="592"/>
      <c r="C139" s="592"/>
      <c r="D139" s="592"/>
      <c r="E139" s="592"/>
      <c r="F139" s="592"/>
      <c r="G139" s="592"/>
      <c r="H139" s="592"/>
      <c r="I139" s="592"/>
      <c r="J139" s="592"/>
      <c r="K139" s="592"/>
      <c r="L139" s="592"/>
      <c r="M139" s="592"/>
      <c r="N139" s="592"/>
      <c r="O139" s="592"/>
      <c r="P139" s="592"/>
      <c r="Q139" s="87"/>
    </row>
    <row r="140" spans="1:23" ht="16.5" customHeight="1" thickBot="1" x14ac:dyDescent="0.25">
      <c r="A140" s="627"/>
      <c r="B140" s="627"/>
      <c r="C140" s="627"/>
      <c r="D140" s="627"/>
      <c r="E140" s="627"/>
      <c r="F140" s="627"/>
      <c r="G140" s="627"/>
      <c r="H140" s="625"/>
      <c r="I140" s="625"/>
      <c r="J140" s="625"/>
      <c r="K140" s="625"/>
      <c r="L140" s="625"/>
      <c r="M140" s="625"/>
      <c r="N140" s="625"/>
      <c r="O140" s="625"/>
      <c r="P140" s="625"/>
      <c r="Q140" s="49"/>
      <c r="S140" s="564">
        <f>IFERROR((SUM(R18:R37))/((COUNTA(R18:R37))-(COUNTIFS(R18:R37,0))),0)</f>
        <v>0</v>
      </c>
      <c r="T140" s="565"/>
      <c r="U140" s="565"/>
      <c r="V140" s="566"/>
      <c r="W140" s="91">
        <f>(S140)/5</f>
        <v>0</v>
      </c>
    </row>
    <row r="141" spans="1:23" ht="8.25" customHeight="1" x14ac:dyDescent="0.2">
      <c r="A141" s="627"/>
      <c r="B141" s="627"/>
      <c r="C141" s="627"/>
      <c r="D141" s="627"/>
      <c r="E141" s="627"/>
      <c r="F141" s="627"/>
      <c r="G141" s="627"/>
      <c r="H141" s="627"/>
      <c r="I141" s="627"/>
      <c r="J141" s="627"/>
      <c r="K141" s="627"/>
      <c r="L141" s="627"/>
      <c r="M141" s="627"/>
      <c r="N141" s="627"/>
      <c r="O141" s="627"/>
      <c r="P141" s="627"/>
      <c r="R141" s="73"/>
      <c r="S141" s="73"/>
      <c r="T141" s="73"/>
      <c r="U141" s="73"/>
      <c r="V141" s="73"/>
      <c r="W141" s="84"/>
    </row>
    <row r="142" spans="1:23" x14ac:dyDescent="0.2">
      <c r="Q142" s="49"/>
    </row>
    <row r="143" spans="1:23" x14ac:dyDescent="0.2">
      <c r="Q143" s="73"/>
      <c r="R143" s="73"/>
      <c r="S143" s="73"/>
      <c r="T143" s="73"/>
      <c r="U143" s="73"/>
    </row>
    <row r="144" spans="1:23" x14ac:dyDescent="0.2">
      <c r="B144" s="50"/>
      <c r="C144" s="50"/>
    </row>
    <row r="145" spans="1:1" x14ac:dyDescent="0.2">
      <c r="A145" s="49"/>
    </row>
    <row r="146" spans="1:1" x14ac:dyDescent="0.2">
      <c r="A146" s="49"/>
    </row>
    <row r="147" spans="1:1" x14ac:dyDescent="0.2">
      <c r="A147" s="49"/>
    </row>
    <row r="148" spans="1:1" x14ac:dyDescent="0.2">
      <c r="A148" s="49"/>
    </row>
    <row r="149" spans="1:1" x14ac:dyDescent="0.2">
      <c r="A149" s="49"/>
    </row>
    <row r="150" spans="1:1" x14ac:dyDescent="0.2"/>
    <row r="151" spans="1:1" x14ac:dyDescent="0.2"/>
  </sheetData>
  <sheetProtection algorithmName="SHA-512" hashValue="HE5yvAINB1GZghpbgD+AVuSOWojSOMFXIM5my0ll7cu5TT8jt8TvYaO+DW4wljbcuwr0V2qJKHJxbR81Fryu7A==" saltValue="+pEF6HfRheZg7R6SPv0VqA==" spinCount="100000" sheet="1" objects="1" scenarios="1"/>
  <protectedRanges>
    <protectedRange sqref="H78:J78" name="Rango10"/>
    <protectedRange sqref="H76:J76" name="Rango8"/>
    <protectedRange sqref="C122 D91:E99 C99" name="Rango17_1"/>
    <protectedRange sqref="G137:G138" name="Rango7"/>
    <protectedRange sqref="H18:P37" name="Rango3"/>
    <protectedRange sqref="H6:P9" name="Rango2"/>
    <protectedRange sqref="C6:F9" name="Rango1"/>
    <protectedRange sqref="H46:P65" name="Rango4"/>
    <protectedRange sqref="H88:P90" name="Rango6"/>
    <protectedRange sqref="H77:J77" name="Rango9"/>
    <protectedRange sqref="A108:H113" name="Rango4_1"/>
  </protectedRanges>
  <mergeCells count="258">
    <mergeCell ref="B19:G19"/>
    <mergeCell ref="H19:I19"/>
    <mergeCell ref="I117:J119"/>
    <mergeCell ref="B117:F117"/>
    <mergeCell ref="G117:H117"/>
    <mergeCell ref="G118:H118"/>
    <mergeCell ref="A119:F119"/>
    <mergeCell ref="G119:H119"/>
    <mergeCell ref="A101:H101"/>
    <mergeCell ref="I101:J101"/>
    <mergeCell ref="A102:H102"/>
    <mergeCell ref="I102:J102"/>
    <mergeCell ref="A103:H103"/>
    <mergeCell ref="I103:J103"/>
    <mergeCell ref="A104:H104"/>
    <mergeCell ref="I104:J104"/>
    <mergeCell ref="A105:H105"/>
    <mergeCell ref="I105:J105"/>
    <mergeCell ref="A106:J106"/>
    <mergeCell ref="A107:H107"/>
    <mergeCell ref="I107:J107"/>
    <mergeCell ref="A108:H108"/>
    <mergeCell ref="I108:J108"/>
    <mergeCell ref="A109:H109"/>
    <mergeCell ref="A115:J115"/>
    <mergeCell ref="A116:F116"/>
    <mergeCell ref="G116:H116"/>
    <mergeCell ref="I116:J116"/>
    <mergeCell ref="A99:J99"/>
    <mergeCell ref="I100:J100"/>
    <mergeCell ref="I110:J110"/>
    <mergeCell ref="A111:H111"/>
    <mergeCell ref="I111:J111"/>
    <mergeCell ref="A112:H112"/>
    <mergeCell ref="I112:J112"/>
    <mergeCell ref="A113:H113"/>
    <mergeCell ref="I113:J113"/>
    <mergeCell ref="A114:H114"/>
    <mergeCell ref="I114:J114"/>
    <mergeCell ref="I109:J109"/>
    <mergeCell ref="A110:H110"/>
    <mergeCell ref="E1:J4"/>
    <mergeCell ref="A1:D4"/>
    <mergeCell ref="A13:P13"/>
    <mergeCell ref="A14:G15"/>
    <mergeCell ref="H14:I17"/>
    <mergeCell ref="J14:K17"/>
    <mergeCell ref="L14:P17"/>
    <mergeCell ref="A16:A17"/>
    <mergeCell ref="B16:G17"/>
    <mergeCell ref="A6:B6"/>
    <mergeCell ref="A7:B8"/>
    <mergeCell ref="A9:B9"/>
    <mergeCell ref="C6:F6"/>
    <mergeCell ref="C7:F8"/>
    <mergeCell ref="C9:F9"/>
    <mergeCell ref="H7:P7"/>
    <mergeCell ref="H9:P9"/>
    <mergeCell ref="H6:P6"/>
    <mergeCell ref="H8:K8"/>
    <mergeCell ref="L8:P8"/>
    <mergeCell ref="J19:K19"/>
    <mergeCell ref="L19:P19"/>
    <mergeCell ref="B24:G24"/>
    <mergeCell ref="H24:I24"/>
    <mergeCell ref="J24:K24"/>
    <mergeCell ref="L24:P24"/>
    <mergeCell ref="M1:P1"/>
    <mergeCell ref="M2:P2"/>
    <mergeCell ref="M3:P3"/>
    <mergeCell ref="M4:P4"/>
    <mergeCell ref="B20:G20"/>
    <mergeCell ref="H20:I20"/>
    <mergeCell ref="J20:K20"/>
    <mergeCell ref="L20:P20"/>
    <mergeCell ref="B18:G18"/>
    <mergeCell ref="H18:I18"/>
    <mergeCell ref="J18:K18"/>
    <mergeCell ref="L18:P18"/>
    <mergeCell ref="K1:L1"/>
    <mergeCell ref="K2:L2"/>
    <mergeCell ref="B22:G22"/>
    <mergeCell ref="H22:I22"/>
    <mergeCell ref="K3:L3"/>
    <mergeCell ref="K4:L4"/>
    <mergeCell ref="J22:K22"/>
    <mergeCell ref="L22:P22"/>
    <mergeCell ref="B23:G23"/>
    <mergeCell ref="H23:I23"/>
    <mergeCell ref="J23:K23"/>
    <mergeCell ref="L23:P23"/>
    <mergeCell ref="B21:G21"/>
    <mergeCell ref="H21:I21"/>
    <mergeCell ref="J21:K21"/>
    <mergeCell ref="L21:P21"/>
    <mergeCell ref="S42:T42"/>
    <mergeCell ref="A44:A45"/>
    <mergeCell ref="B44:G45"/>
    <mergeCell ref="H44:H45"/>
    <mergeCell ref="I44:I45"/>
    <mergeCell ref="B25:G25"/>
    <mergeCell ref="H25:I25"/>
    <mergeCell ref="J25:K25"/>
    <mergeCell ref="L25:P25"/>
    <mergeCell ref="A38:P38"/>
    <mergeCell ref="R39:V39"/>
    <mergeCell ref="B26:G26"/>
    <mergeCell ref="B27:G27"/>
    <mergeCell ref="B28:G28"/>
    <mergeCell ref="B29:G29"/>
    <mergeCell ref="B30:G30"/>
    <mergeCell ref="B31:G31"/>
    <mergeCell ref="B32:G32"/>
    <mergeCell ref="B33:G33"/>
    <mergeCell ref="B34:G34"/>
    <mergeCell ref="B35:G35"/>
    <mergeCell ref="H26:I26"/>
    <mergeCell ref="H27:I27"/>
    <mergeCell ref="H28:I28"/>
    <mergeCell ref="R66:V66"/>
    <mergeCell ref="B64:G64"/>
    <mergeCell ref="B65:G65"/>
    <mergeCell ref="A66:G66"/>
    <mergeCell ref="H66:P66"/>
    <mergeCell ref="K64:P64"/>
    <mergeCell ref="K65:P65"/>
    <mergeCell ref="A72:G73"/>
    <mergeCell ref="A74:A75"/>
    <mergeCell ref="B74:C75"/>
    <mergeCell ref="H74:H75"/>
    <mergeCell ref="I74:I75"/>
    <mergeCell ref="D74:E75"/>
    <mergeCell ref="J74:J75"/>
    <mergeCell ref="K72:P75"/>
    <mergeCell ref="H72:J73"/>
    <mergeCell ref="R79:V79"/>
    <mergeCell ref="K78:P78"/>
    <mergeCell ref="B76:C76"/>
    <mergeCell ref="B77:C77"/>
    <mergeCell ref="K76:P76"/>
    <mergeCell ref="K77:P77"/>
    <mergeCell ref="F76:G76"/>
    <mergeCell ref="F77:G77"/>
    <mergeCell ref="F78:G78"/>
    <mergeCell ref="D76:E76"/>
    <mergeCell ref="D77:E77"/>
    <mergeCell ref="D78:E78"/>
    <mergeCell ref="B78:C78"/>
    <mergeCell ref="A79:G79"/>
    <mergeCell ref="H79:P79"/>
    <mergeCell ref="R91:V91"/>
    <mergeCell ref="A139:P139"/>
    <mergeCell ref="A140:G140"/>
    <mergeCell ref="H140:P140"/>
    <mergeCell ref="S140:V140"/>
    <mergeCell ref="B89:C89"/>
    <mergeCell ref="B90:C90"/>
    <mergeCell ref="K90:P90"/>
    <mergeCell ref="J86:J87"/>
    <mergeCell ref="B88:C88"/>
    <mergeCell ref="A86:A87"/>
    <mergeCell ref="B86:C87"/>
    <mergeCell ref="H86:H87"/>
    <mergeCell ref="I86:I87"/>
    <mergeCell ref="K84:P87"/>
    <mergeCell ref="H84:J85"/>
    <mergeCell ref="K88:P88"/>
    <mergeCell ref="K89:P89"/>
    <mergeCell ref="F88:G88"/>
    <mergeCell ref="F89:G89"/>
    <mergeCell ref="D86:E87"/>
    <mergeCell ref="D88:E88"/>
    <mergeCell ref="D89:E89"/>
    <mergeCell ref="D90:E90"/>
    <mergeCell ref="A141:P141"/>
    <mergeCell ref="K42:P45"/>
    <mergeCell ref="H42:J43"/>
    <mergeCell ref="K46:P46"/>
    <mergeCell ref="K47:P47"/>
    <mergeCell ref="K48:P48"/>
    <mergeCell ref="K49:P49"/>
    <mergeCell ref="K50:P50"/>
    <mergeCell ref="K51:P51"/>
    <mergeCell ref="K52:P52"/>
    <mergeCell ref="H91:P91"/>
    <mergeCell ref="A83:P83"/>
    <mergeCell ref="A84:G85"/>
    <mergeCell ref="A80:P80"/>
    <mergeCell ref="F86:G87"/>
    <mergeCell ref="F90:G90"/>
    <mergeCell ref="B135:D135"/>
    <mergeCell ref="F74:G75"/>
    <mergeCell ref="B52:G52"/>
    <mergeCell ref="B63:G63"/>
    <mergeCell ref="K63:P63"/>
    <mergeCell ref="B48:G48"/>
    <mergeCell ref="B49:G49"/>
    <mergeCell ref="B50:G50"/>
    <mergeCell ref="H29:I29"/>
    <mergeCell ref="H30:I30"/>
    <mergeCell ref="H31:I31"/>
    <mergeCell ref="H32:I32"/>
    <mergeCell ref="H33:I33"/>
    <mergeCell ref="H34:I34"/>
    <mergeCell ref="H35:I35"/>
    <mergeCell ref="J26:K26"/>
    <mergeCell ref="J27:K27"/>
    <mergeCell ref="J28:K28"/>
    <mergeCell ref="J29:K29"/>
    <mergeCell ref="J30:K30"/>
    <mergeCell ref="J31:K31"/>
    <mergeCell ref="J32:K32"/>
    <mergeCell ref="J33:K33"/>
    <mergeCell ref="J34:K34"/>
    <mergeCell ref="J35:K35"/>
    <mergeCell ref="L26:P26"/>
    <mergeCell ref="L27:P27"/>
    <mergeCell ref="L28:P28"/>
    <mergeCell ref="L29:P29"/>
    <mergeCell ref="L30:P30"/>
    <mergeCell ref="L31:P31"/>
    <mergeCell ref="L32:P32"/>
    <mergeCell ref="L33:P33"/>
    <mergeCell ref="L34:P34"/>
    <mergeCell ref="L35:P35"/>
    <mergeCell ref="B53:G53"/>
    <mergeCell ref="B54:G54"/>
    <mergeCell ref="B55:G55"/>
    <mergeCell ref="B56:G56"/>
    <mergeCell ref="B57:G57"/>
    <mergeCell ref="B58:G58"/>
    <mergeCell ref="B59:G59"/>
    <mergeCell ref="B60:G60"/>
    <mergeCell ref="B51:G51"/>
    <mergeCell ref="B36:G36"/>
    <mergeCell ref="H36:I36"/>
    <mergeCell ref="J36:K36"/>
    <mergeCell ref="L36:P36"/>
    <mergeCell ref="B37:G37"/>
    <mergeCell ref="H37:I37"/>
    <mergeCell ref="J37:K37"/>
    <mergeCell ref="L37:P37"/>
    <mergeCell ref="J44:J45"/>
    <mergeCell ref="B46:G46"/>
    <mergeCell ref="B47:G47"/>
    <mergeCell ref="A42:G43"/>
    <mergeCell ref="B61:G61"/>
    <mergeCell ref="B62:G62"/>
    <mergeCell ref="K53:P53"/>
    <mergeCell ref="K54:P54"/>
    <mergeCell ref="K55:P55"/>
    <mergeCell ref="K56:P56"/>
    <mergeCell ref="K57:P57"/>
    <mergeCell ref="K58:P58"/>
    <mergeCell ref="K59:P59"/>
    <mergeCell ref="K60:P60"/>
    <mergeCell ref="K61:P61"/>
    <mergeCell ref="K62:P62"/>
  </mergeCells>
  <conditionalFormatting sqref="B44">
    <cfRule type="expression" dxfId="0" priority="1">
      <formula>B44=0</formula>
    </cfRule>
  </conditionalFormatting>
  <dataValidations count="6">
    <dataValidation type="list" allowBlank="1" showInputMessage="1" showErrorMessage="1" sqref="WPL76:WPM77 VVT80:VVU80 WPJ78:WPK78 WFP76:WFQ77 WFN78:WFO78 VLX80:VLY80 VVT76:VVU77 VVR78:VVS78 VCB80:VCC80 VLX76:VLY77 VLV78:VLW78 USF80:USG80 VCB76:VCC77 VBZ78:VCA78 UIJ80:UIK80 USF76:USG77 USD78:USE78 TYN80:TYO80 UIJ76:UIK77 UIH78:UII78 TOR80:TOS80 TYN76:TYO77 TYL78:TYM78 TEV80:TEW80 TOR76:TOS77 TOP78:TOQ78 SUZ80:SVA80 TEV76:TEW77 TET78:TEU78 SLD80:SLE80 SUZ76:SVA77 SUX78:SUY78 SBH80:SBI80 SLD76:SLE77 SLB78:SLC78 RRL80:RRM80 SBH76:SBI77 SBF78:SBG78 RHP80:RHQ80 RRL76:RRM77 RRJ78:RRK78 QXT80:QXU80 RHP76:RHQ77 RHN78:RHO78 QNX80:QNY80 QXT76:QXU77 QXR78:QXS78 QEB80:QEC80 QNX76:QNY77 QNV78:QNW78 PUF80:PUG80 QEB76:QEC77 QDZ78:QEA78 PKJ80:PKK80 PUF76:PUG77 PUD78:PUE78 PAN80:PAO80 PKJ76:PKK77 PKH78:PKI78 OQR80:OQS80 PAN76:PAO77 PAL78:PAM78 OGV80:OGW80 OQR76:OQS77 OQP78:OQQ78 NWZ80:NXA80 OGV76:OGW77 OGT78:OGU78 NND80:NNE80 NWZ76:NXA77 NWX78:NWY78 NDH80:NDI80 NND76:NNE77 NNB78:NNC78 MTL80:MTM80 NDH76:NDI77 NDF78:NDG78 MJP80:MJQ80 MTL76:MTM77 MTJ78:MTK78 LZT80:LZU80 MJP76:MJQ77 MJN78:MJO78 LPX80:LPY80 LZT76:LZU77 LZR78:LZS78 LGB80:LGC80 LPX76:LPY77 LPV78:LPW78 KWF80:KWG80 LGB76:LGC77 LFZ78:LGA78 KMJ80:KMK80 KWF76:KWG77 KWD78:KWE78 KCN80:KCO80 KMJ76:KMK77 KMH78:KMI78 JSR80:JSS80 KCN76:KCO77 KCL78:KCM78 JIV80:JIW80 JSR76:JSS77 JSP78:JSQ78 IYZ80:IZA80 JIV76:JIW77 JIT78:JIU78 IPD80:IPE80 IYZ76:IZA77 IYX78:IYY78 IFH80:IFI80 IPD76:IPE77 IPB78:IPC78 HVL80:HVM80 IFH76:IFI77 IFF78:IFG78 HLP80:HLQ80 HVL76:HVM77 HVJ78:HVK78 HBT80:HBU80 HLP76:HLQ77 HLN78:HLO78 GRX80:GRY80 HBT76:HBU77 HBR78:HBS78 GIB80:GIC80 GRX76:GRY77 GRV78:GRW78 FYF80:FYG80 GIB76:GIC77 GHZ78:GIA78 FOJ80:FOK80 FYF76:FYG77 FYD78:FYE78 FEN80:FEO80 FOJ76:FOK77 FOH78:FOI78 EUR80:EUS80 FEN76:FEO77 FEL78:FEM78 EKV80:EKW80 EUR76:EUS77 EUP78:EUQ78 EAZ80:EBA80 EKV76:EKW77 EKT78:EKU78 DRD80:DRE80 EAZ76:EBA77 EAX78:EAY78 DHH80:DHI80 DRD76:DRE77 DRB78:DRC78 CXL80:CXM80 DHH76:DHI77 DHF78:DHG78 CNP80:CNQ80 CXL76:CXM77 CXJ78:CXK78 CDT80:CDU80 CNP76:CNQ77 CNN78:CNO78 BTX80:BTY80 CDT76:CDU77 CDR78:CDS78 BKB80:BKC80 BTX76:BTY77 BTV78:BTW78 BAF80:BAG80 BKB76:BKC77 BJZ78:BKA78 AQJ80:AQK80 BAF76:BAG77 BAD78:BAE78 AGN80:AGO80 AQJ76:AQK77 AQH78:AQI78 WR80:WS80 AGN76:AGO77 AGL78:AGM78 MV80:MW80 WR76:WS77 WP78:WQ78 CZ80:DA80 MV76:MW77 MT78:MU78 WPL80:WPM80 CZ76:DA77 CX78:CY78 WFP80:WFQ80" xr:uid="{00000000-0002-0000-0700-000000000000}">
      <formula1>$K$168:$K$172</formula1>
    </dataValidation>
    <dataValidation type="list" allowBlank="1" showInputMessage="1" showErrorMessage="1" sqref="WEW76:WFE77 VBI80:VBQ80 VVA76:VVI77 URM80:URU80 VLE76:VLM77 UHQ80:UHY80 VBI76:VBQ77 TXU80:TYC80 URM76:URU77 TNY80:TOG80 UHQ76:UHY77 TEC80:TEK80 TXU76:TYC77 SUG80:SUO80 TNY76:TOG77 SKK80:SKS80 TEC76:TEK77 SAO80:SAW80 SUG76:SUO77 RQS80:RRA80 SKK76:SKS77 RGW80:RHE80 SAO76:SAW77 QXA80:QXI80 RQS76:RRA77 QNE80:QNM80 RGW76:RHE77 QDI80:QDQ80 QXA76:QXI77 PTM80:PTU80 QNE76:QNM77 PJQ80:PJY80 QDI76:QDQ77 OZU80:PAC80 PTM76:PTU77 OPY80:OQG80 PJQ76:PJY77 OGC80:OGK80 OZU76:PAC77 NWG80:NWO80 OPY76:OQG77 NMK80:NMS80 OGC76:OGK77 NCO80:NCW80 NWG76:NWO77 MSS80:MTA80 NMK76:NMS77 MIW80:MJE80 NCO76:NCW77 LZA80:LZI80 MSS76:MTA77 LPE80:LPM80 MIW76:MJE77 LFI80:LFQ80 LZA76:LZI77 KVM80:KVU80 LPE76:LPM77 KLQ80:KLY80 LFI76:LFQ77 KBU80:KCC80 KVM76:KVU77 JRY80:JSG80 KLQ76:KLY77 JIC80:JIK80 KBU76:KCC77 IYG80:IYO80 JRY76:JSG77 IOK80:IOS80 JIC76:JIK77 IEO80:IEW80 IYG76:IYO77 HUS80:HVA80 IOK76:IOS77 HKW80:HLE80 IEO76:IEW77 HBA80:HBI80 HUS76:HVA77 GRE80:GRM80 HKW76:HLE77 GHI80:GHQ80 HBA76:HBI77 FXM80:FXU80 GRE76:GRM77 FNQ80:FNY80 GHI76:GHQ77 FDU80:FEC80 FXM76:FXU77 ETY80:EUG80 FNQ76:FNY77 EKC80:EKK80 FDU76:FEC77 EAG80:EAO80 ETY76:EUG77 DQK80:DQS80 EKC76:EKK77 DGO80:DGW80 EAG76:EAO77 CWS80:CXA80 DQK76:DQS77 CMW80:CNE80 DGO76:DGW77 CDA80:CDI80 CWS76:CXA77 BTE80:BTM80 CMW76:CNE77 BJI80:BJQ80 CDA76:CDI77 AZM80:AZU80 BTE76:BTM77 APQ80:APY80 BJI76:BJQ77 AFU80:AGC80 AZM76:AZU77 CG80:CO80 APQ76:APY77 WOS80:WPA80 AFU76:AGC77 VY80:WG80 CG76:CO77 MC80:MK80 WOS76:WPA77 WEW80:WFE80 VY76:WG77 VVA80:VVI80 MC76:MK77 VLE80:VLM80 WEU78:WFC78 MA78:MI78 VW78:WE78 WOQ78:WOY78 CE78:CM78 AFS78:AGA78 APO78:APW78 AZK78:AZS78 BJG78:BJO78 BTC78:BTK78 CCY78:CDG78 CMU78:CNC78 CWQ78:CWY78 DGM78:DGU78 DQI78:DQQ78 EAE78:EAM78 EKA78:EKI78 ETW78:EUE78 FDS78:FEA78 FNO78:FNW78 FXK78:FXS78 GHG78:GHO78 GRC78:GRK78 HAY78:HBG78 HKU78:HLC78 HUQ78:HUY78 IEM78:IEU78 IOI78:IOQ78 IYE78:IYM78 JIA78:JII78 JRW78:JSE78 KBS78:KCA78 KLO78:KLW78 KVK78:KVS78 LFG78:LFO78 LPC78:LPK78 LYY78:LZG78 MIU78:MJC78 MSQ78:MSY78 NCM78:NCU78 NMI78:NMQ78 NWE78:NWM78 OGA78:OGI78 OPW78:OQE78 OZS78:PAA78 PJO78:PJW78 PTK78:PTS78 QDG78:QDO78 QNC78:QNK78 QWY78:QXG78 RGU78:RHC78 RQQ78:RQY78 SAM78:SAU78 SKI78:SKQ78 SUE78:SUM78 TEA78:TEI78 TNW78:TOE78 TXS78:TYA78 UHO78:UHW78 URK78:URS78 VBG78:VBO78 VLC78:VLK78 VUY78:VVG78" xr:uid="{00000000-0002-0000-0700-000001000000}">
      <formula1>COMPETENCIAS</formula1>
    </dataValidation>
    <dataValidation type="list" allowBlank="1" showInputMessage="1" showErrorMessage="1" sqref="WFP18:WFQ38 WPL139:WPM139 VVT18:VVU38 VLX18:VLY38 VCB18:VCC38 USF18:USG38 UIJ18:UIK38 TYN18:TYO38 TOR18:TOS38 TEV18:TEW38 SUZ18:SVA38 SLD18:SLE38 SBH18:SBI38 RRL18:RRM38 RHP18:RHQ38 QXT18:QXU38 QNX18:QNY38 QEB18:QEC38 PUF18:PUG38 PKJ18:PKK38 PAN18:PAO38 OQR18:OQS38 OGV18:OGW38 NWZ18:NXA38 NND18:NNE38 NDH18:NDI38 MTL18:MTM38 MJP18:MJQ38 LZT18:LZU38 LPX18:LPY38 LGB18:LGC38 KWF18:KWG38 KMJ18:KMK38 KCN18:KCO38 JSR18:JSS38 JIV18:JIW38 IYZ18:IZA38 IPD18:IPE38 IFH18:IFI38 HVL18:HVM38 HLP18:HLQ38 HBT18:HBU38 GRX18:GRY38 GIB18:GIC38 FYF18:FYG38 FOJ18:FOK38 FEN18:FEO38 EUR18:EUS38 EKV18:EKW38 EAZ18:EBA38 DRD18:DRE38 DHH18:DHI38 CXL18:CXM38 CNP18:CNQ38 CDT18:CDU38 BTX18:BTY38 BKB18:BKC38 BAF18:BAG38 AQJ18:AQK38 AGN18:AGO38 WR18:WS38 MV18:MW38 WPL18:WPM38 MV139:MW139 CZ139:DA139 WFP139:WFQ139 VVT139:VVU139 VLX139:VLY139 VCB139:VCC139 USF139:USG139 UIJ139:UIK139 TYN139:TYO139 TOR139:TOS139 TEV139:TEW139 SUZ139:SVA139 SLD139:SLE139 SBH139:SBI139 RRL139:RRM139 RHP139:RHQ139 QXT139:QXU139 QNX139:QNY139 QEB139:QEC139 PUF139:PUG139 PKJ139:PKK139 PAN139:PAO139 OQR139:OQS139 OGV139:OGW139 NWZ139:NXA139 NND139:NNE139 NDH139:NDI139 MTL139:MTM139 MJP139:MJQ139 LZT139:LZU139 LPX139:LPY139 LGB139:LGC139 KWF139:KWG139 KMJ139:KMK139 KCN139:KCO139 JSR139:JSS139 JIV139:JIW139 IYZ139:IZA139 IPD139:IPE139 IFH139:IFI139 HVL139:HVM139 HLP139:HLQ139 HBT139:HBU139 GRX139:GRY139 GIB139:GIC139 FYF139:FYG139 FOJ139:FOK139 FEN139:FEO139 EUR139:EUS139 EKV139:EKW139 EAZ139:EBA139 DRD139:DRE139 DHH139:DHI139 CXL139:CXM139 CNP139:CNQ139 CDT139:CDU139 BTX139:BTY139 BKB139:BKC139 BAF139:BAG139 AQJ139:AQK139 AGN139:AGO139 WR139:WS139 WR88:WS90 AGN88:AGO90 AQJ88:AQK90 BAF88:BAG90 BKB88:BKC90 BTX88:BTY90 CDT88:CDU90 CNP88:CNQ90 CXL88:CXM90 DHH88:DHI90 DRD88:DRE90 EAZ88:EBA90 EKV88:EKW90 EUR88:EUS90 FEN88:FEO90 FOJ88:FOK90 FYF88:FYG90 GIB88:GIC90 GRX88:GRY90 HBT88:HBU90 HLP88:HLQ90 HVL88:HVM90 IFH88:IFI90 IPD88:IPE90 IYZ88:IZA90 JIV88:JIW90 JSR88:JSS90 KCN88:KCO90 KMJ88:KMK90 KWF88:KWG90 LGB88:LGC90 LPX88:LPY90 LZT88:LZU90 MJP88:MJQ90 MTL88:MTM90 NDH88:NDI90 NND88:NNE90 NWZ88:NXA90 OGV88:OGW90 OQR88:OQS90 PAN88:PAO90 PKJ88:PKK90 PUF88:PUG90 QEB88:QEC90 QNX88:QNY90 QXT88:QXU90 RHP88:RHQ90 RRL88:RRM90 SBH88:SBI90 SLD88:SLE90 SUZ88:SVA90 TEV88:TEW90 TOR88:TOS90 TYN88:TYO90 UIJ88:UIK90 USF88:USG90 VCB88:VCC90 VLX88:VLY90 VVT88:VVU90 WFP88:WFQ90 CZ88:DA90 WPL88:WPM90 MV88:MW90 CZ18:DA38" xr:uid="{00000000-0002-0000-0700-000002000000}">
      <formula1>$L$168:$L$172</formula1>
    </dataValidation>
    <dataValidation type="list" allowBlank="1" showInputMessage="1" showErrorMessage="1" errorTitle="Error en los datos" error="El dato introducido no es aceptable. Por favor, selecciona un dato de la lista." promptTitle="Importante" prompt="Selecciona un dato de la lista; cualquier otro valor no será admitido._x000a_" sqref="H18:I37" xr:uid="{00000000-0002-0000-0700-000003000000}">
      <formula1>$S$18:$S$20</formula1>
    </dataValidation>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A108:H113" xr:uid="{00000000-0002-0000-0700-000004000000}">
      <formula1>$Q$106:$Q$110</formula1>
    </dataValidation>
    <dataValidation type="list" allowBlank="1" showInputMessage="1" showErrorMessage="1" errorTitle="Error en los datos" error="El dato introducido no es aceptable. Por favor, selecciona un dato de la lista." promptTitle="Importante" prompt="Selecciona un dato de la lista; cualquier otro valor no será admitido." sqref="J18:K37" xr:uid="{00000000-0002-0000-0700-000005000000}">
      <formula1>$U$18:$U$20</formula1>
    </dataValidation>
  </dataValidations>
  <pageMargins left="0.70866141732283472" right="0.70866141732283472" top="0.74803149606299213" bottom="0.74803149606299213" header="0.31496062992125984" footer="0.31496062992125984"/>
  <pageSetup scale="45" orientation="portrait" horizontalDpi="4294967294" verticalDpi="4294967294"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8433" r:id="rId5" name="Option Button 1">
              <controlPr locked="0" defaultSize="0" autoFill="0" autoLine="0" autoPict="0">
                <anchor moveWithCells="1">
                  <from>
                    <xdr:col>9</xdr:col>
                    <xdr:colOff>209550</xdr:colOff>
                    <xdr:row>75</xdr:row>
                    <xdr:rowOff>276225</xdr:rowOff>
                  </from>
                  <to>
                    <xdr:col>9</xdr:col>
                    <xdr:colOff>428625</xdr:colOff>
                    <xdr:row>75</xdr:row>
                    <xdr:rowOff>533400</xdr:rowOff>
                  </to>
                </anchor>
              </controlPr>
            </control>
          </mc:Choice>
        </mc:AlternateContent>
        <mc:AlternateContent xmlns:mc="http://schemas.openxmlformats.org/markup-compatibility/2006">
          <mc:Choice Requires="x14">
            <control shapeId="18434" r:id="rId6" name="Option Button 2">
              <controlPr locked="0" defaultSize="0" autoFill="0" autoLine="0" autoPict="0">
                <anchor moveWithCells="1">
                  <from>
                    <xdr:col>8</xdr:col>
                    <xdr:colOff>180975</xdr:colOff>
                    <xdr:row>75</xdr:row>
                    <xdr:rowOff>276225</xdr:rowOff>
                  </from>
                  <to>
                    <xdr:col>8</xdr:col>
                    <xdr:colOff>400050</xdr:colOff>
                    <xdr:row>75</xdr:row>
                    <xdr:rowOff>533400</xdr:rowOff>
                  </to>
                </anchor>
              </controlPr>
            </control>
          </mc:Choice>
        </mc:AlternateContent>
        <mc:AlternateContent xmlns:mc="http://schemas.openxmlformats.org/markup-compatibility/2006">
          <mc:Choice Requires="x14">
            <control shapeId="18435" r:id="rId7" name="Option Button 3">
              <controlPr locked="0" defaultSize="0" autoFill="0" autoLine="0" autoPict="0">
                <anchor moveWithCells="1">
                  <from>
                    <xdr:col>7</xdr:col>
                    <xdr:colOff>200025</xdr:colOff>
                    <xdr:row>75</xdr:row>
                    <xdr:rowOff>276225</xdr:rowOff>
                  </from>
                  <to>
                    <xdr:col>7</xdr:col>
                    <xdr:colOff>419100</xdr:colOff>
                    <xdr:row>75</xdr:row>
                    <xdr:rowOff>533400</xdr:rowOff>
                  </to>
                </anchor>
              </controlPr>
            </control>
          </mc:Choice>
        </mc:AlternateContent>
        <mc:AlternateContent xmlns:mc="http://schemas.openxmlformats.org/markup-compatibility/2006">
          <mc:Choice Requires="x14">
            <control shapeId="18438" r:id="rId8" name="Group Box 6">
              <controlPr locked="0" defaultSize="0" autoFill="0" autoPict="0">
                <anchor moveWithCells="1">
                  <from>
                    <xdr:col>7</xdr:col>
                    <xdr:colOff>0</xdr:colOff>
                    <xdr:row>75</xdr:row>
                    <xdr:rowOff>0</xdr:rowOff>
                  </from>
                  <to>
                    <xdr:col>10</xdr:col>
                    <xdr:colOff>0</xdr:colOff>
                    <xdr:row>75</xdr:row>
                    <xdr:rowOff>819150</xdr:rowOff>
                  </to>
                </anchor>
              </controlPr>
            </control>
          </mc:Choice>
        </mc:AlternateContent>
        <mc:AlternateContent xmlns:mc="http://schemas.openxmlformats.org/markup-compatibility/2006">
          <mc:Choice Requires="x14">
            <control shapeId="18439" r:id="rId9" name="Option Button 7">
              <controlPr locked="0" defaultSize="0" autoFill="0" autoLine="0" autoPict="0">
                <anchor moveWithCells="1">
                  <from>
                    <xdr:col>9</xdr:col>
                    <xdr:colOff>209550</xdr:colOff>
                    <xdr:row>76</xdr:row>
                    <xdr:rowOff>266700</xdr:rowOff>
                  </from>
                  <to>
                    <xdr:col>9</xdr:col>
                    <xdr:colOff>476250</xdr:colOff>
                    <xdr:row>76</xdr:row>
                    <xdr:rowOff>552450</xdr:rowOff>
                  </to>
                </anchor>
              </controlPr>
            </control>
          </mc:Choice>
        </mc:AlternateContent>
        <mc:AlternateContent xmlns:mc="http://schemas.openxmlformats.org/markup-compatibility/2006">
          <mc:Choice Requires="x14">
            <control shapeId="18440" r:id="rId10" name="Option Button 8">
              <controlPr locked="0" defaultSize="0" autoFill="0" autoLine="0" autoPict="0">
                <anchor moveWithCells="1">
                  <from>
                    <xdr:col>8</xdr:col>
                    <xdr:colOff>190500</xdr:colOff>
                    <xdr:row>76</xdr:row>
                    <xdr:rowOff>266700</xdr:rowOff>
                  </from>
                  <to>
                    <xdr:col>8</xdr:col>
                    <xdr:colOff>457200</xdr:colOff>
                    <xdr:row>76</xdr:row>
                    <xdr:rowOff>552450</xdr:rowOff>
                  </to>
                </anchor>
              </controlPr>
            </control>
          </mc:Choice>
        </mc:AlternateContent>
        <mc:AlternateContent xmlns:mc="http://schemas.openxmlformats.org/markup-compatibility/2006">
          <mc:Choice Requires="x14">
            <control shapeId="18441" r:id="rId11" name="Option Button 9">
              <controlPr locked="0" defaultSize="0" autoFill="0" autoLine="0" autoPict="0">
                <anchor moveWithCells="1">
                  <from>
                    <xdr:col>7</xdr:col>
                    <xdr:colOff>190500</xdr:colOff>
                    <xdr:row>76</xdr:row>
                    <xdr:rowOff>276225</xdr:rowOff>
                  </from>
                  <to>
                    <xdr:col>7</xdr:col>
                    <xdr:colOff>457200</xdr:colOff>
                    <xdr:row>76</xdr:row>
                    <xdr:rowOff>561975</xdr:rowOff>
                  </to>
                </anchor>
              </controlPr>
            </control>
          </mc:Choice>
        </mc:AlternateContent>
        <mc:AlternateContent xmlns:mc="http://schemas.openxmlformats.org/markup-compatibility/2006">
          <mc:Choice Requires="x14">
            <control shapeId="18444" r:id="rId12" name="Group Box 12">
              <controlPr locked="0" defaultSize="0" autoFill="0" autoPict="0">
                <anchor moveWithCells="1">
                  <from>
                    <xdr:col>7</xdr:col>
                    <xdr:colOff>0</xdr:colOff>
                    <xdr:row>76</xdr:row>
                    <xdr:rowOff>0</xdr:rowOff>
                  </from>
                  <to>
                    <xdr:col>10</xdr:col>
                    <xdr:colOff>0</xdr:colOff>
                    <xdr:row>77</xdr:row>
                    <xdr:rowOff>0</xdr:rowOff>
                  </to>
                </anchor>
              </controlPr>
            </control>
          </mc:Choice>
        </mc:AlternateContent>
        <mc:AlternateContent xmlns:mc="http://schemas.openxmlformats.org/markup-compatibility/2006">
          <mc:Choice Requires="x14">
            <control shapeId="18445" r:id="rId13" name="Option Button 13">
              <controlPr locked="0" defaultSize="0" autoFill="0" autoLine="0" autoPict="0">
                <anchor moveWithCells="1">
                  <from>
                    <xdr:col>9</xdr:col>
                    <xdr:colOff>219075</xdr:colOff>
                    <xdr:row>77</xdr:row>
                    <xdr:rowOff>219075</xdr:rowOff>
                  </from>
                  <to>
                    <xdr:col>9</xdr:col>
                    <xdr:colOff>447675</xdr:colOff>
                    <xdr:row>77</xdr:row>
                    <xdr:rowOff>476250</xdr:rowOff>
                  </to>
                </anchor>
              </controlPr>
            </control>
          </mc:Choice>
        </mc:AlternateContent>
        <mc:AlternateContent xmlns:mc="http://schemas.openxmlformats.org/markup-compatibility/2006">
          <mc:Choice Requires="x14">
            <control shapeId="18446" r:id="rId14" name="Option Button 14">
              <controlPr locked="0" defaultSize="0" autoFill="0" autoLine="0" autoPict="0">
                <anchor moveWithCells="1">
                  <from>
                    <xdr:col>8</xdr:col>
                    <xdr:colOff>190500</xdr:colOff>
                    <xdr:row>77</xdr:row>
                    <xdr:rowOff>219075</xdr:rowOff>
                  </from>
                  <to>
                    <xdr:col>8</xdr:col>
                    <xdr:colOff>419100</xdr:colOff>
                    <xdr:row>77</xdr:row>
                    <xdr:rowOff>476250</xdr:rowOff>
                  </to>
                </anchor>
              </controlPr>
            </control>
          </mc:Choice>
        </mc:AlternateContent>
        <mc:AlternateContent xmlns:mc="http://schemas.openxmlformats.org/markup-compatibility/2006">
          <mc:Choice Requires="x14">
            <control shapeId="18447" r:id="rId15" name="Option Button 15">
              <controlPr locked="0" defaultSize="0" autoFill="0" autoLine="0" autoPict="0">
                <anchor moveWithCells="1">
                  <from>
                    <xdr:col>7</xdr:col>
                    <xdr:colOff>190500</xdr:colOff>
                    <xdr:row>77</xdr:row>
                    <xdr:rowOff>219075</xdr:rowOff>
                  </from>
                  <to>
                    <xdr:col>7</xdr:col>
                    <xdr:colOff>419100</xdr:colOff>
                    <xdr:row>77</xdr:row>
                    <xdr:rowOff>476250</xdr:rowOff>
                  </to>
                </anchor>
              </controlPr>
            </control>
          </mc:Choice>
        </mc:AlternateContent>
        <mc:AlternateContent xmlns:mc="http://schemas.openxmlformats.org/markup-compatibility/2006">
          <mc:Choice Requires="x14">
            <control shapeId="18450" r:id="rId16" name="Option Button 18">
              <controlPr locked="0" defaultSize="0" autoFill="0" autoLine="0" autoPict="0">
                <anchor moveWithCells="1">
                  <from>
                    <xdr:col>9</xdr:col>
                    <xdr:colOff>200025</xdr:colOff>
                    <xdr:row>87</xdr:row>
                    <xdr:rowOff>209550</xdr:rowOff>
                  </from>
                  <to>
                    <xdr:col>9</xdr:col>
                    <xdr:colOff>504825</xdr:colOff>
                    <xdr:row>87</xdr:row>
                    <xdr:rowOff>523875</xdr:rowOff>
                  </to>
                </anchor>
              </controlPr>
            </control>
          </mc:Choice>
        </mc:AlternateContent>
        <mc:AlternateContent xmlns:mc="http://schemas.openxmlformats.org/markup-compatibility/2006">
          <mc:Choice Requires="x14">
            <control shapeId="18451" r:id="rId17" name="Option Button 19">
              <controlPr locked="0" defaultSize="0" autoFill="0" autoLine="0" autoPict="0">
                <anchor moveWithCells="1">
                  <from>
                    <xdr:col>8</xdr:col>
                    <xdr:colOff>190500</xdr:colOff>
                    <xdr:row>87</xdr:row>
                    <xdr:rowOff>219075</xdr:rowOff>
                  </from>
                  <to>
                    <xdr:col>8</xdr:col>
                    <xdr:colOff>495300</xdr:colOff>
                    <xdr:row>87</xdr:row>
                    <xdr:rowOff>533400</xdr:rowOff>
                  </to>
                </anchor>
              </controlPr>
            </control>
          </mc:Choice>
        </mc:AlternateContent>
        <mc:AlternateContent xmlns:mc="http://schemas.openxmlformats.org/markup-compatibility/2006">
          <mc:Choice Requires="x14">
            <control shapeId="18452" r:id="rId18" name="Option Button 20">
              <controlPr locked="0" defaultSize="0" autoFill="0" autoLine="0" autoPict="0">
                <anchor moveWithCells="1">
                  <from>
                    <xdr:col>7</xdr:col>
                    <xdr:colOff>180975</xdr:colOff>
                    <xdr:row>87</xdr:row>
                    <xdr:rowOff>219075</xdr:rowOff>
                  </from>
                  <to>
                    <xdr:col>7</xdr:col>
                    <xdr:colOff>485775</xdr:colOff>
                    <xdr:row>87</xdr:row>
                    <xdr:rowOff>533400</xdr:rowOff>
                  </to>
                </anchor>
              </controlPr>
            </control>
          </mc:Choice>
        </mc:AlternateContent>
        <mc:AlternateContent xmlns:mc="http://schemas.openxmlformats.org/markup-compatibility/2006">
          <mc:Choice Requires="x14">
            <control shapeId="18456" r:id="rId19" name="Option Button 24">
              <controlPr locked="0" defaultSize="0" autoFill="0" autoLine="0" autoPict="0">
                <anchor moveWithCells="1">
                  <from>
                    <xdr:col>9</xdr:col>
                    <xdr:colOff>190500</xdr:colOff>
                    <xdr:row>88</xdr:row>
                    <xdr:rowOff>247650</xdr:rowOff>
                  </from>
                  <to>
                    <xdr:col>9</xdr:col>
                    <xdr:colOff>495300</xdr:colOff>
                    <xdr:row>88</xdr:row>
                    <xdr:rowOff>561975</xdr:rowOff>
                  </to>
                </anchor>
              </controlPr>
            </control>
          </mc:Choice>
        </mc:AlternateContent>
        <mc:AlternateContent xmlns:mc="http://schemas.openxmlformats.org/markup-compatibility/2006">
          <mc:Choice Requires="x14">
            <control shapeId="18457" r:id="rId20" name="Option Button 25">
              <controlPr locked="0" defaultSize="0" autoFill="0" autoLine="0" autoPict="0">
                <anchor moveWithCells="1">
                  <from>
                    <xdr:col>8</xdr:col>
                    <xdr:colOff>190500</xdr:colOff>
                    <xdr:row>88</xdr:row>
                    <xdr:rowOff>247650</xdr:rowOff>
                  </from>
                  <to>
                    <xdr:col>8</xdr:col>
                    <xdr:colOff>495300</xdr:colOff>
                    <xdr:row>88</xdr:row>
                    <xdr:rowOff>561975</xdr:rowOff>
                  </to>
                </anchor>
              </controlPr>
            </control>
          </mc:Choice>
        </mc:AlternateContent>
        <mc:AlternateContent xmlns:mc="http://schemas.openxmlformats.org/markup-compatibility/2006">
          <mc:Choice Requires="x14">
            <control shapeId="18458" r:id="rId21" name="Option Button 26">
              <controlPr locked="0" defaultSize="0" autoFill="0" autoLine="0" autoPict="0">
                <anchor moveWithCells="1">
                  <from>
                    <xdr:col>7</xdr:col>
                    <xdr:colOff>180975</xdr:colOff>
                    <xdr:row>88</xdr:row>
                    <xdr:rowOff>247650</xdr:rowOff>
                  </from>
                  <to>
                    <xdr:col>7</xdr:col>
                    <xdr:colOff>485775</xdr:colOff>
                    <xdr:row>88</xdr:row>
                    <xdr:rowOff>561975</xdr:rowOff>
                  </to>
                </anchor>
              </controlPr>
            </control>
          </mc:Choice>
        </mc:AlternateContent>
        <mc:AlternateContent xmlns:mc="http://schemas.openxmlformats.org/markup-compatibility/2006">
          <mc:Choice Requires="x14">
            <control shapeId="18462" r:id="rId22" name="Option Button 30">
              <controlPr locked="0" defaultSize="0" autoFill="0" autoLine="0" autoPict="0">
                <anchor moveWithCells="1">
                  <from>
                    <xdr:col>9</xdr:col>
                    <xdr:colOff>200025</xdr:colOff>
                    <xdr:row>89</xdr:row>
                    <xdr:rowOff>219075</xdr:rowOff>
                  </from>
                  <to>
                    <xdr:col>9</xdr:col>
                    <xdr:colOff>504825</xdr:colOff>
                    <xdr:row>89</xdr:row>
                    <xdr:rowOff>523875</xdr:rowOff>
                  </to>
                </anchor>
              </controlPr>
            </control>
          </mc:Choice>
        </mc:AlternateContent>
        <mc:AlternateContent xmlns:mc="http://schemas.openxmlformats.org/markup-compatibility/2006">
          <mc:Choice Requires="x14">
            <control shapeId="18463" r:id="rId23" name="Option Button 31">
              <controlPr locked="0" defaultSize="0" autoFill="0" autoLine="0" autoPict="0">
                <anchor moveWithCells="1">
                  <from>
                    <xdr:col>8</xdr:col>
                    <xdr:colOff>190500</xdr:colOff>
                    <xdr:row>89</xdr:row>
                    <xdr:rowOff>219075</xdr:rowOff>
                  </from>
                  <to>
                    <xdr:col>8</xdr:col>
                    <xdr:colOff>495300</xdr:colOff>
                    <xdr:row>89</xdr:row>
                    <xdr:rowOff>523875</xdr:rowOff>
                  </to>
                </anchor>
              </controlPr>
            </control>
          </mc:Choice>
        </mc:AlternateContent>
        <mc:AlternateContent xmlns:mc="http://schemas.openxmlformats.org/markup-compatibility/2006">
          <mc:Choice Requires="x14">
            <control shapeId="18464" r:id="rId24" name="Option Button 32">
              <controlPr locked="0" defaultSize="0" autoFill="0" autoLine="0" autoPict="0">
                <anchor moveWithCells="1">
                  <from>
                    <xdr:col>7</xdr:col>
                    <xdr:colOff>171450</xdr:colOff>
                    <xdr:row>89</xdr:row>
                    <xdr:rowOff>219075</xdr:rowOff>
                  </from>
                  <to>
                    <xdr:col>7</xdr:col>
                    <xdr:colOff>476250</xdr:colOff>
                    <xdr:row>89</xdr:row>
                    <xdr:rowOff>523875</xdr:rowOff>
                  </to>
                </anchor>
              </controlPr>
            </control>
          </mc:Choice>
        </mc:AlternateContent>
        <mc:AlternateContent xmlns:mc="http://schemas.openxmlformats.org/markup-compatibility/2006">
          <mc:Choice Requires="x14">
            <control shapeId="18469" r:id="rId25" name="Group Box 37">
              <controlPr defaultSize="0" autoFill="0" autoPict="0">
                <anchor moveWithCells="1">
                  <from>
                    <xdr:col>7</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18470" r:id="rId26" name="Group Box 38">
              <controlPr defaultSize="0" autoFill="0" autoPict="0">
                <anchor moveWithCells="1">
                  <from>
                    <xdr:col>7</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18474" r:id="rId27" name="Group Box 42">
              <controlPr defaultSize="0" autoFill="0" autoPict="0">
                <anchor moveWithCells="1">
                  <from>
                    <xdr:col>7</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18475" r:id="rId28" name="Group Box 43">
              <controlPr defaultSize="0" autoFill="0" autoPict="0">
                <anchor moveWithCells="1">
                  <from>
                    <xdr:col>7</xdr:col>
                    <xdr:colOff>0</xdr:colOff>
                    <xdr:row>62</xdr:row>
                    <xdr:rowOff>0</xdr:rowOff>
                  </from>
                  <to>
                    <xdr:col>10</xdr:col>
                    <xdr:colOff>0</xdr:colOff>
                    <xdr:row>63</xdr:row>
                    <xdr:rowOff>0</xdr:rowOff>
                  </to>
                </anchor>
              </controlPr>
            </control>
          </mc:Choice>
        </mc:AlternateContent>
        <mc:AlternateContent xmlns:mc="http://schemas.openxmlformats.org/markup-compatibility/2006">
          <mc:Choice Requires="x14">
            <control shapeId="18476" r:id="rId29" name="Group Box 44">
              <controlPr defaultSize="0" autoFill="0" autoPict="0">
                <anchor moveWithCells="1">
                  <from>
                    <xdr:col>7</xdr:col>
                    <xdr:colOff>0</xdr:colOff>
                    <xdr:row>63</xdr:row>
                    <xdr:rowOff>0</xdr:rowOff>
                  </from>
                  <to>
                    <xdr:col>10</xdr:col>
                    <xdr:colOff>0</xdr:colOff>
                    <xdr:row>64</xdr:row>
                    <xdr:rowOff>0</xdr:rowOff>
                  </to>
                </anchor>
              </controlPr>
            </control>
          </mc:Choice>
        </mc:AlternateContent>
        <mc:AlternateContent xmlns:mc="http://schemas.openxmlformats.org/markup-compatibility/2006">
          <mc:Choice Requires="x14">
            <control shapeId="18478" r:id="rId30" name="Option Button 46">
              <controlPr locked="0" defaultSize="0" autoFill="0" autoLine="0" autoPict="0">
                <anchor moveWithCells="1">
                  <from>
                    <xdr:col>9</xdr:col>
                    <xdr:colOff>190500</xdr:colOff>
                    <xdr:row>46</xdr:row>
                    <xdr:rowOff>57150</xdr:rowOff>
                  </from>
                  <to>
                    <xdr:col>9</xdr:col>
                    <xdr:colOff>495300</xdr:colOff>
                    <xdr:row>46</xdr:row>
                    <xdr:rowOff>276225</xdr:rowOff>
                  </to>
                </anchor>
              </controlPr>
            </control>
          </mc:Choice>
        </mc:AlternateContent>
        <mc:AlternateContent xmlns:mc="http://schemas.openxmlformats.org/markup-compatibility/2006">
          <mc:Choice Requires="x14">
            <control shapeId="18479" r:id="rId31" name="Option Button 47">
              <controlPr locked="0" defaultSize="0" autoFill="0" autoLine="0" autoPict="0">
                <anchor moveWithCells="1">
                  <from>
                    <xdr:col>8</xdr:col>
                    <xdr:colOff>190500</xdr:colOff>
                    <xdr:row>46</xdr:row>
                    <xdr:rowOff>57150</xdr:rowOff>
                  </from>
                  <to>
                    <xdr:col>8</xdr:col>
                    <xdr:colOff>495300</xdr:colOff>
                    <xdr:row>46</xdr:row>
                    <xdr:rowOff>276225</xdr:rowOff>
                  </to>
                </anchor>
              </controlPr>
            </control>
          </mc:Choice>
        </mc:AlternateContent>
        <mc:AlternateContent xmlns:mc="http://schemas.openxmlformats.org/markup-compatibility/2006">
          <mc:Choice Requires="x14">
            <control shapeId="18480" r:id="rId32" name="Option Button 48">
              <controlPr locked="0" defaultSize="0" autoFill="0" autoLine="0" autoPict="0">
                <anchor moveWithCells="1">
                  <from>
                    <xdr:col>7</xdr:col>
                    <xdr:colOff>190500</xdr:colOff>
                    <xdr:row>46</xdr:row>
                    <xdr:rowOff>57150</xdr:rowOff>
                  </from>
                  <to>
                    <xdr:col>7</xdr:col>
                    <xdr:colOff>495300</xdr:colOff>
                    <xdr:row>46</xdr:row>
                    <xdr:rowOff>276225</xdr:rowOff>
                  </to>
                </anchor>
              </controlPr>
            </control>
          </mc:Choice>
        </mc:AlternateContent>
        <mc:AlternateContent xmlns:mc="http://schemas.openxmlformats.org/markup-compatibility/2006">
          <mc:Choice Requires="x14">
            <control shapeId="18483" r:id="rId33" name="Option Button 51">
              <controlPr locked="0" defaultSize="0" autoFill="0" autoLine="0" autoPict="0">
                <anchor moveWithCells="1">
                  <from>
                    <xdr:col>9</xdr:col>
                    <xdr:colOff>180975</xdr:colOff>
                    <xdr:row>47</xdr:row>
                    <xdr:rowOff>47625</xdr:rowOff>
                  </from>
                  <to>
                    <xdr:col>9</xdr:col>
                    <xdr:colOff>485775</xdr:colOff>
                    <xdr:row>47</xdr:row>
                    <xdr:rowOff>266700</xdr:rowOff>
                  </to>
                </anchor>
              </controlPr>
            </control>
          </mc:Choice>
        </mc:AlternateContent>
        <mc:AlternateContent xmlns:mc="http://schemas.openxmlformats.org/markup-compatibility/2006">
          <mc:Choice Requires="x14">
            <control shapeId="18484" r:id="rId34" name="Option Button 52">
              <controlPr locked="0" defaultSize="0" autoFill="0" autoLine="0" autoPict="0">
                <anchor moveWithCells="1">
                  <from>
                    <xdr:col>8</xdr:col>
                    <xdr:colOff>190500</xdr:colOff>
                    <xdr:row>47</xdr:row>
                    <xdr:rowOff>47625</xdr:rowOff>
                  </from>
                  <to>
                    <xdr:col>8</xdr:col>
                    <xdr:colOff>495300</xdr:colOff>
                    <xdr:row>47</xdr:row>
                    <xdr:rowOff>266700</xdr:rowOff>
                  </to>
                </anchor>
              </controlPr>
            </control>
          </mc:Choice>
        </mc:AlternateContent>
        <mc:AlternateContent xmlns:mc="http://schemas.openxmlformats.org/markup-compatibility/2006">
          <mc:Choice Requires="x14">
            <control shapeId="18485" r:id="rId35" name="Option Button 53">
              <controlPr locked="0" defaultSize="0" autoFill="0" autoLine="0" autoPict="0">
                <anchor moveWithCells="1">
                  <from>
                    <xdr:col>7</xdr:col>
                    <xdr:colOff>190500</xdr:colOff>
                    <xdr:row>47</xdr:row>
                    <xdr:rowOff>47625</xdr:rowOff>
                  </from>
                  <to>
                    <xdr:col>7</xdr:col>
                    <xdr:colOff>495300</xdr:colOff>
                    <xdr:row>47</xdr:row>
                    <xdr:rowOff>266700</xdr:rowOff>
                  </to>
                </anchor>
              </controlPr>
            </control>
          </mc:Choice>
        </mc:AlternateContent>
        <mc:AlternateContent xmlns:mc="http://schemas.openxmlformats.org/markup-compatibility/2006">
          <mc:Choice Requires="x14">
            <control shapeId="18488" r:id="rId36" name="Option Button 56">
              <controlPr locked="0" defaultSize="0" autoFill="0" autoLine="0" autoPict="0">
                <anchor moveWithCells="1">
                  <from>
                    <xdr:col>9</xdr:col>
                    <xdr:colOff>180975</xdr:colOff>
                    <xdr:row>48</xdr:row>
                    <xdr:rowOff>47625</xdr:rowOff>
                  </from>
                  <to>
                    <xdr:col>9</xdr:col>
                    <xdr:colOff>485775</xdr:colOff>
                    <xdr:row>48</xdr:row>
                    <xdr:rowOff>266700</xdr:rowOff>
                  </to>
                </anchor>
              </controlPr>
            </control>
          </mc:Choice>
        </mc:AlternateContent>
        <mc:AlternateContent xmlns:mc="http://schemas.openxmlformats.org/markup-compatibility/2006">
          <mc:Choice Requires="x14">
            <control shapeId="18489" r:id="rId37" name="Option Button 57">
              <controlPr locked="0" defaultSize="0" autoFill="0" autoLine="0" autoPict="0">
                <anchor moveWithCells="1">
                  <from>
                    <xdr:col>8</xdr:col>
                    <xdr:colOff>190500</xdr:colOff>
                    <xdr:row>48</xdr:row>
                    <xdr:rowOff>47625</xdr:rowOff>
                  </from>
                  <to>
                    <xdr:col>8</xdr:col>
                    <xdr:colOff>495300</xdr:colOff>
                    <xdr:row>48</xdr:row>
                    <xdr:rowOff>266700</xdr:rowOff>
                  </to>
                </anchor>
              </controlPr>
            </control>
          </mc:Choice>
        </mc:AlternateContent>
        <mc:AlternateContent xmlns:mc="http://schemas.openxmlformats.org/markup-compatibility/2006">
          <mc:Choice Requires="x14">
            <control shapeId="18490" r:id="rId38" name="Option Button 58">
              <controlPr locked="0" defaultSize="0" autoFill="0" autoLine="0" autoPict="0">
                <anchor moveWithCells="1">
                  <from>
                    <xdr:col>7</xdr:col>
                    <xdr:colOff>200025</xdr:colOff>
                    <xdr:row>48</xdr:row>
                    <xdr:rowOff>47625</xdr:rowOff>
                  </from>
                  <to>
                    <xdr:col>7</xdr:col>
                    <xdr:colOff>504825</xdr:colOff>
                    <xdr:row>48</xdr:row>
                    <xdr:rowOff>266700</xdr:rowOff>
                  </to>
                </anchor>
              </controlPr>
            </control>
          </mc:Choice>
        </mc:AlternateContent>
        <mc:AlternateContent xmlns:mc="http://schemas.openxmlformats.org/markup-compatibility/2006">
          <mc:Choice Requires="x14">
            <control shapeId="18493" r:id="rId39" name="Option Button 61">
              <controlPr locked="0" defaultSize="0" autoFill="0" autoLine="0" autoPict="0">
                <anchor moveWithCells="1">
                  <from>
                    <xdr:col>9</xdr:col>
                    <xdr:colOff>190500</xdr:colOff>
                    <xdr:row>49</xdr:row>
                    <xdr:rowOff>38100</xdr:rowOff>
                  </from>
                  <to>
                    <xdr:col>9</xdr:col>
                    <xdr:colOff>495300</xdr:colOff>
                    <xdr:row>49</xdr:row>
                    <xdr:rowOff>257175</xdr:rowOff>
                  </to>
                </anchor>
              </controlPr>
            </control>
          </mc:Choice>
        </mc:AlternateContent>
        <mc:AlternateContent xmlns:mc="http://schemas.openxmlformats.org/markup-compatibility/2006">
          <mc:Choice Requires="x14">
            <control shapeId="18494" r:id="rId40" name="Option Button 62">
              <controlPr locked="0" defaultSize="0" autoFill="0" autoLine="0" autoPict="0">
                <anchor moveWithCells="1">
                  <from>
                    <xdr:col>8</xdr:col>
                    <xdr:colOff>200025</xdr:colOff>
                    <xdr:row>49</xdr:row>
                    <xdr:rowOff>38100</xdr:rowOff>
                  </from>
                  <to>
                    <xdr:col>8</xdr:col>
                    <xdr:colOff>504825</xdr:colOff>
                    <xdr:row>49</xdr:row>
                    <xdr:rowOff>257175</xdr:rowOff>
                  </to>
                </anchor>
              </controlPr>
            </control>
          </mc:Choice>
        </mc:AlternateContent>
        <mc:AlternateContent xmlns:mc="http://schemas.openxmlformats.org/markup-compatibility/2006">
          <mc:Choice Requires="x14">
            <control shapeId="18495" r:id="rId41" name="Option Button 63">
              <controlPr locked="0" defaultSize="0" autoFill="0" autoLine="0" autoPict="0">
                <anchor moveWithCells="1">
                  <from>
                    <xdr:col>7</xdr:col>
                    <xdr:colOff>200025</xdr:colOff>
                    <xdr:row>49</xdr:row>
                    <xdr:rowOff>38100</xdr:rowOff>
                  </from>
                  <to>
                    <xdr:col>7</xdr:col>
                    <xdr:colOff>504825</xdr:colOff>
                    <xdr:row>49</xdr:row>
                    <xdr:rowOff>257175</xdr:rowOff>
                  </to>
                </anchor>
              </controlPr>
            </control>
          </mc:Choice>
        </mc:AlternateContent>
        <mc:AlternateContent xmlns:mc="http://schemas.openxmlformats.org/markup-compatibility/2006">
          <mc:Choice Requires="x14">
            <control shapeId="18498" r:id="rId42" name="Option Button 66">
              <controlPr locked="0" defaultSize="0" autoFill="0" autoLine="0" autoPict="0">
                <anchor moveWithCells="1">
                  <from>
                    <xdr:col>9</xdr:col>
                    <xdr:colOff>190500</xdr:colOff>
                    <xdr:row>50</xdr:row>
                    <xdr:rowOff>47625</xdr:rowOff>
                  </from>
                  <to>
                    <xdr:col>9</xdr:col>
                    <xdr:colOff>504825</xdr:colOff>
                    <xdr:row>50</xdr:row>
                    <xdr:rowOff>266700</xdr:rowOff>
                  </to>
                </anchor>
              </controlPr>
            </control>
          </mc:Choice>
        </mc:AlternateContent>
        <mc:AlternateContent xmlns:mc="http://schemas.openxmlformats.org/markup-compatibility/2006">
          <mc:Choice Requires="x14">
            <control shapeId="18499" r:id="rId43" name="Option Button 67">
              <controlPr locked="0" defaultSize="0" autoFill="0" autoLine="0" autoPict="0">
                <anchor moveWithCells="1">
                  <from>
                    <xdr:col>8</xdr:col>
                    <xdr:colOff>200025</xdr:colOff>
                    <xdr:row>50</xdr:row>
                    <xdr:rowOff>47625</xdr:rowOff>
                  </from>
                  <to>
                    <xdr:col>8</xdr:col>
                    <xdr:colOff>514350</xdr:colOff>
                    <xdr:row>50</xdr:row>
                    <xdr:rowOff>266700</xdr:rowOff>
                  </to>
                </anchor>
              </controlPr>
            </control>
          </mc:Choice>
        </mc:AlternateContent>
        <mc:AlternateContent xmlns:mc="http://schemas.openxmlformats.org/markup-compatibility/2006">
          <mc:Choice Requires="x14">
            <control shapeId="18500" r:id="rId44" name="Option Button 68">
              <controlPr locked="0" defaultSize="0" autoFill="0" autoLine="0" autoPict="0">
                <anchor moveWithCells="1">
                  <from>
                    <xdr:col>7</xdr:col>
                    <xdr:colOff>190500</xdr:colOff>
                    <xdr:row>50</xdr:row>
                    <xdr:rowOff>47625</xdr:rowOff>
                  </from>
                  <to>
                    <xdr:col>7</xdr:col>
                    <xdr:colOff>504825</xdr:colOff>
                    <xdr:row>50</xdr:row>
                    <xdr:rowOff>266700</xdr:rowOff>
                  </to>
                </anchor>
              </controlPr>
            </control>
          </mc:Choice>
        </mc:AlternateContent>
        <mc:AlternateContent xmlns:mc="http://schemas.openxmlformats.org/markup-compatibility/2006">
          <mc:Choice Requires="x14">
            <control shapeId="18503" r:id="rId45" name="Option Button 71">
              <controlPr locked="0" defaultSize="0" autoFill="0" autoLine="0" autoPict="0">
                <anchor moveWithCells="1">
                  <from>
                    <xdr:col>9</xdr:col>
                    <xdr:colOff>190500</xdr:colOff>
                    <xdr:row>51</xdr:row>
                    <xdr:rowOff>47625</xdr:rowOff>
                  </from>
                  <to>
                    <xdr:col>9</xdr:col>
                    <xdr:colOff>495300</xdr:colOff>
                    <xdr:row>51</xdr:row>
                    <xdr:rowOff>266700</xdr:rowOff>
                  </to>
                </anchor>
              </controlPr>
            </control>
          </mc:Choice>
        </mc:AlternateContent>
        <mc:AlternateContent xmlns:mc="http://schemas.openxmlformats.org/markup-compatibility/2006">
          <mc:Choice Requires="x14">
            <control shapeId="18504" r:id="rId46" name="Option Button 72">
              <controlPr locked="0" defaultSize="0" autoFill="0" autoLine="0" autoPict="0">
                <anchor moveWithCells="1">
                  <from>
                    <xdr:col>8</xdr:col>
                    <xdr:colOff>190500</xdr:colOff>
                    <xdr:row>51</xdr:row>
                    <xdr:rowOff>47625</xdr:rowOff>
                  </from>
                  <to>
                    <xdr:col>8</xdr:col>
                    <xdr:colOff>495300</xdr:colOff>
                    <xdr:row>51</xdr:row>
                    <xdr:rowOff>266700</xdr:rowOff>
                  </to>
                </anchor>
              </controlPr>
            </control>
          </mc:Choice>
        </mc:AlternateContent>
        <mc:AlternateContent xmlns:mc="http://schemas.openxmlformats.org/markup-compatibility/2006">
          <mc:Choice Requires="x14">
            <control shapeId="18505" r:id="rId47" name="Option Button 73">
              <controlPr locked="0" defaultSize="0" autoFill="0" autoLine="0" autoPict="0">
                <anchor moveWithCells="1">
                  <from>
                    <xdr:col>7</xdr:col>
                    <xdr:colOff>190500</xdr:colOff>
                    <xdr:row>51</xdr:row>
                    <xdr:rowOff>47625</xdr:rowOff>
                  </from>
                  <to>
                    <xdr:col>7</xdr:col>
                    <xdr:colOff>495300</xdr:colOff>
                    <xdr:row>51</xdr:row>
                    <xdr:rowOff>266700</xdr:rowOff>
                  </to>
                </anchor>
              </controlPr>
            </control>
          </mc:Choice>
        </mc:AlternateContent>
        <mc:AlternateContent xmlns:mc="http://schemas.openxmlformats.org/markup-compatibility/2006">
          <mc:Choice Requires="x14">
            <control shapeId="18508" r:id="rId48" name="Option Button 76">
              <controlPr locked="0" defaultSize="0" autoFill="0" autoLine="0" autoPict="0">
                <anchor moveWithCells="1">
                  <from>
                    <xdr:col>9</xdr:col>
                    <xdr:colOff>190500</xdr:colOff>
                    <xdr:row>62</xdr:row>
                    <xdr:rowOff>57150</xdr:rowOff>
                  </from>
                  <to>
                    <xdr:col>9</xdr:col>
                    <xdr:colOff>495300</xdr:colOff>
                    <xdr:row>62</xdr:row>
                    <xdr:rowOff>276225</xdr:rowOff>
                  </to>
                </anchor>
              </controlPr>
            </control>
          </mc:Choice>
        </mc:AlternateContent>
        <mc:AlternateContent xmlns:mc="http://schemas.openxmlformats.org/markup-compatibility/2006">
          <mc:Choice Requires="x14">
            <control shapeId="18509" r:id="rId49" name="Option Button 77">
              <controlPr locked="0" defaultSize="0" autoFill="0" autoLine="0" autoPict="0">
                <anchor moveWithCells="1">
                  <from>
                    <xdr:col>8</xdr:col>
                    <xdr:colOff>190500</xdr:colOff>
                    <xdr:row>62</xdr:row>
                    <xdr:rowOff>57150</xdr:rowOff>
                  </from>
                  <to>
                    <xdr:col>8</xdr:col>
                    <xdr:colOff>495300</xdr:colOff>
                    <xdr:row>62</xdr:row>
                    <xdr:rowOff>276225</xdr:rowOff>
                  </to>
                </anchor>
              </controlPr>
            </control>
          </mc:Choice>
        </mc:AlternateContent>
        <mc:AlternateContent xmlns:mc="http://schemas.openxmlformats.org/markup-compatibility/2006">
          <mc:Choice Requires="x14">
            <control shapeId="18510" r:id="rId50" name="Option Button 78">
              <controlPr locked="0" defaultSize="0" autoFill="0" autoLine="0" autoPict="0">
                <anchor moveWithCells="1">
                  <from>
                    <xdr:col>7</xdr:col>
                    <xdr:colOff>180975</xdr:colOff>
                    <xdr:row>62</xdr:row>
                    <xdr:rowOff>57150</xdr:rowOff>
                  </from>
                  <to>
                    <xdr:col>7</xdr:col>
                    <xdr:colOff>485775</xdr:colOff>
                    <xdr:row>62</xdr:row>
                    <xdr:rowOff>276225</xdr:rowOff>
                  </to>
                </anchor>
              </controlPr>
            </control>
          </mc:Choice>
        </mc:AlternateContent>
        <mc:AlternateContent xmlns:mc="http://schemas.openxmlformats.org/markup-compatibility/2006">
          <mc:Choice Requires="x14">
            <control shapeId="18513" r:id="rId51" name="Option Button 81">
              <controlPr locked="0" defaultSize="0" autoFill="0" autoLine="0" autoPict="0">
                <anchor moveWithCells="1">
                  <from>
                    <xdr:col>9</xdr:col>
                    <xdr:colOff>180975</xdr:colOff>
                    <xdr:row>63</xdr:row>
                    <xdr:rowOff>57150</xdr:rowOff>
                  </from>
                  <to>
                    <xdr:col>9</xdr:col>
                    <xdr:colOff>485775</xdr:colOff>
                    <xdr:row>63</xdr:row>
                    <xdr:rowOff>276225</xdr:rowOff>
                  </to>
                </anchor>
              </controlPr>
            </control>
          </mc:Choice>
        </mc:AlternateContent>
        <mc:AlternateContent xmlns:mc="http://schemas.openxmlformats.org/markup-compatibility/2006">
          <mc:Choice Requires="x14">
            <control shapeId="18514" r:id="rId52" name="Option Button 82">
              <controlPr locked="0" defaultSize="0" autoFill="0" autoLine="0" autoPict="0">
                <anchor moveWithCells="1">
                  <from>
                    <xdr:col>8</xdr:col>
                    <xdr:colOff>190500</xdr:colOff>
                    <xdr:row>63</xdr:row>
                    <xdr:rowOff>57150</xdr:rowOff>
                  </from>
                  <to>
                    <xdr:col>8</xdr:col>
                    <xdr:colOff>495300</xdr:colOff>
                    <xdr:row>63</xdr:row>
                    <xdr:rowOff>276225</xdr:rowOff>
                  </to>
                </anchor>
              </controlPr>
            </control>
          </mc:Choice>
        </mc:AlternateContent>
        <mc:AlternateContent xmlns:mc="http://schemas.openxmlformats.org/markup-compatibility/2006">
          <mc:Choice Requires="x14">
            <control shapeId="18515" r:id="rId53" name="Option Button 83">
              <controlPr locked="0" defaultSize="0" autoFill="0" autoLine="0" autoPict="0">
                <anchor moveWithCells="1">
                  <from>
                    <xdr:col>7</xdr:col>
                    <xdr:colOff>180975</xdr:colOff>
                    <xdr:row>63</xdr:row>
                    <xdr:rowOff>57150</xdr:rowOff>
                  </from>
                  <to>
                    <xdr:col>7</xdr:col>
                    <xdr:colOff>485775</xdr:colOff>
                    <xdr:row>63</xdr:row>
                    <xdr:rowOff>276225</xdr:rowOff>
                  </to>
                </anchor>
              </controlPr>
            </control>
          </mc:Choice>
        </mc:AlternateContent>
        <mc:AlternateContent xmlns:mc="http://schemas.openxmlformats.org/markup-compatibility/2006">
          <mc:Choice Requires="x14">
            <control shapeId="18518" r:id="rId54" name="Option Button 86">
              <controlPr locked="0" defaultSize="0" autoFill="0" autoLine="0" autoPict="0">
                <anchor moveWithCells="1">
                  <from>
                    <xdr:col>9</xdr:col>
                    <xdr:colOff>180975</xdr:colOff>
                    <xdr:row>45</xdr:row>
                    <xdr:rowOff>57150</xdr:rowOff>
                  </from>
                  <to>
                    <xdr:col>9</xdr:col>
                    <xdr:colOff>485775</xdr:colOff>
                    <xdr:row>45</xdr:row>
                    <xdr:rowOff>276225</xdr:rowOff>
                  </to>
                </anchor>
              </controlPr>
            </control>
          </mc:Choice>
        </mc:AlternateContent>
        <mc:AlternateContent xmlns:mc="http://schemas.openxmlformats.org/markup-compatibility/2006">
          <mc:Choice Requires="x14">
            <control shapeId="18519" r:id="rId55" name="Option Button 87">
              <controlPr locked="0" defaultSize="0" autoFill="0" autoLine="0" autoPict="0">
                <anchor moveWithCells="1">
                  <from>
                    <xdr:col>8</xdr:col>
                    <xdr:colOff>190500</xdr:colOff>
                    <xdr:row>45</xdr:row>
                    <xdr:rowOff>47625</xdr:rowOff>
                  </from>
                  <to>
                    <xdr:col>8</xdr:col>
                    <xdr:colOff>495300</xdr:colOff>
                    <xdr:row>45</xdr:row>
                    <xdr:rowOff>266700</xdr:rowOff>
                  </to>
                </anchor>
              </controlPr>
            </control>
          </mc:Choice>
        </mc:AlternateContent>
        <mc:AlternateContent xmlns:mc="http://schemas.openxmlformats.org/markup-compatibility/2006">
          <mc:Choice Requires="x14">
            <control shapeId="18520" r:id="rId56" name="Option Button 88">
              <controlPr locked="0" defaultSize="0" autoFill="0" autoLine="0" autoPict="0">
                <anchor moveWithCells="1">
                  <from>
                    <xdr:col>7</xdr:col>
                    <xdr:colOff>190500</xdr:colOff>
                    <xdr:row>45</xdr:row>
                    <xdr:rowOff>47625</xdr:rowOff>
                  </from>
                  <to>
                    <xdr:col>7</xdr:col>
                    <xdr:colOff>495300</xdr:colOff>
                    <xdr:row>45</xdr:row>
                    <xdr:rowOff>266700</xdr:rowOff>
                  </to>
                </anchor>
              </controlPr>
            </control>
          </mc:Choice>
        </mc:AlternateContent>
        <mc:AlternateContent xmlns:mc="http://schemas.openxmlformats.org/markup-compatibility/2006">
          <mc:Choice Requires="x14">
            <control shapeId="18523" r:id="rId57" name="Group Box 91">
              <controlPr defaultSize="0" autoFill="0" autoPict="0">
                <anchor moveWithCells="1">
                  <from>
                    <xdr:col>7</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8524" r:id="rId58" name="Option Button 92">
              <controlPr locked="0" defaultSize="0" autoFill="0" autoLine="0" autoPict="0">
                <anchor moveWithCells="1">
                  <from>
                    <xdr:col>9</xdr:col>
                    <xdr:colOff>180975</xdr:colOff>
                    <xdr:row>64</xdr:row>
                    <xdr:rowOff>47625</xdr:rowOff>
                  </from>
                  <to>
                    <xdr:col>9</xdr:col>
                    <xdr:colOff>495300</xdr:colOff>
                    <xdr:row>64</xdr:row>
                    <xdr:rowOff>266700</xdr:rowOff>
                  </to>
                </anchor>
              </controlPr>
            </control>
          </mc:Choice>
        </mc:AlternateContent>
        <mc:AlternateContent xmlns:mc="http://schemas.openxmlformats.org/markup-compatibility/2006">
          <mc:Choice Requires="x14">
            <control shapeId="18525" r:id="rId59" name="Option Button 93">
              <controlPr locked="0" defaultSize="0" autoFill="0" autoLine="0" autoPict="0">
                <anchor moveWithCells="1">
                  <from>
                    <xdr:col>8</xdr:col>
                    <xdr:colOff>190500</xdr:colOff>
                    <xdr:row>64</xdr:row>
                    <xdr:rowOff>47625</xdr:rowOff>
                  </from>
                  <to>
                    <xdr:col>8</xdr:col>
                    <xdr:colOff>504825</xdr:colOff>
                    <xdr:row>64</xdr:row>
                    <xdr:rowOff>266700</xdr:rowOff>
                  </to>
                </anchor>
              </controlPr>
            </control>
          </mc:Choice>
        </mc:AlternateContent>
        <mc:AlternateContent xmlns:mc="http://schemas.openxmlformats.org/markup-compatibility/2006">
          <mc:Choice Requires="x14">
            <control shapeId="18526" r:id="rId60" name="Option Button 94">
              <controlPr locked="0" defaultSize="0" autoFill="0" autoLine="0" autoPict="0">
                <anchor moveWithCells="1">
                  <from>
                    <xdr:col>7</xdr:col>
                    <xdr:colOff>180975</xdr:colOff>
                    <xdr:row>64</xdr:row>
                    <xdr:rowOff>47625</xdr:rowOff>
                  </from>
                  <to>
                    <xdr:col>7</xdr:col>
                    <xdr:colOff>495300</xdr:colOff>
                    <xdr:row>64</xdr:row>
                    <xdr:rowOff>266700</xdr:rowOff>
                  </to>
                </anchor>
              </controlPr>
            </control>
          </mc:Choice>
        </mc:AlternateContent>
        <mc:AlternateContent xmlns:mc="http://schemas.openxmlformats.org/markup-compatibility/2006">
          <mc:Choice Requires="x14">
            <control shapeId="18538" r:id="rId61" name="Group Box 106">
              <controlPr defaultSize="0" autoFill="0" autoPict="0">
                <anchor moveWithCells="1">
                  <from>
                    <xdr:col>7</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18539" r:id="rId62" name="Group Box 107">
              <controlPr defaultSize="0" autoFill="0" autoPict="0">
                <anchor moveWithCells="1">
                  <from>
                    <xdr:col>7</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18540" r:id="rId63" name="Group Box 108">
              <controlPr defaultSize="0" autoFill="0" autoPict="0">
                <anchor moveWithCells="1">
                  <from>
                    <xdr:col>7</xdr:col>
                    <xdr:colOff>0</xdr:colOff>
                    <xdr:row>45</xdr:row>
                    <xdr:rowOff>0</xdr:rowOff>
                  </from>
                  <to>
                    <xdr:col>10</xdr:col>
                    <xdr:colOff>9525</xdr:colOff>
                    <xdr:row>46</xdr:row>
                    <xdr:rowOff>0</xdr:rowOff>
                  </to>
                </anchor>
              </controlPr>
            </control>
          </mc:Choice>
        </mc:AlternateContent>
        <mc:AlternateContent xmlns:mc="http://schemas.openxmlformats.org/markup-compatibility/2006">
          <mc:Choice Requires="x14">
            <control shapeId="18541" r:id="rId64" name="Group Box 109">
              <controlPr defaultSize="0" autoFill="0" autoPict="0">
                <anchor moveWithCells="1">
                  <from>
                    <xdr:col>7</xdr:col>
                    <xdr:colOff>0</xdr:colOff>
                    <xdr:row>88</xdr:row>
                    <xdr:rowOff>0</xdr:rowOff>
                  </from>
                  <to>
                    <xdr:col>10</xdr:col>
                    <xdr:colOff>0</xdr:colOff>
                    <xdr:row>88</xdr:row>
                    <xdr:rowOff>819150</xdr:rowOff>
                  </to>
                </anchor>
              </controlPr>
            </control>
          </mc:Choice>
        </mc:AlternateContent>
        <mc:AlternateContent xmlns:mc="http://schemas.openxmlformats.org/markup-compatibility/2006">
          <mc:Choice Requires="x14">
            <control shapeId="18542" r:id="rId65" name="Group Box 110">
              <controlPr defaultSize="0" autoFill="0" autoPict="0">
                <anchor moveWithCells="1">
                  <from>
                    <xdr:col>7</xdr:col>
                    <xdr:colOff>0</xdr:colOff>
                    <xdr:row>86</xdr:row>
                    <xdr:rowOff>161925</xdr:rowOff>
                  </from>
                  <to>
                    <xdr:col>10</xdr:col>
                    <xdr:colOff>0</xdr:colOff>
                    <xdr:row>88</xdr:row>
                    <xdr:rowOff>9525</xdr:rowOff>
                  </to>
                </anchor>
              </controlPr>
            </control>
          </mc:Choice>
        </mc:AlternateContent>
        <mc:AlternateContent xmlns:mc="http://schemas.openxmlformats.org/markup-compatibility/2006">
          <mc:Choice Requires="x14">
            <control shapeId="18543" r:id="rId66" name="Group Box 111">
              <controlPr locked="0" defaultSize="0" autoFill="0" autoPict="0">
                <anchor moveWithCells="1">
                  <from>
                    <xdr:col>7</xdr:col>
                    <xdr:colOff>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8544" r:id="rId67" name="Group Box 112">
              <controlPr defaultSize="0" autoFill="0" autoPict="0">
                <anchor moveWithCells="1">
                  <from>
                    <xdr:col>7</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18546" r:id="rId68" name="Group Box 114">
              <controlPr defaultSize="0" autoFill="0" autoPict="0">
                <anchor moveWithCells="1">
                  <from>
                    <xdr:col>7</xdr:col>
                    <xdr:colOff>0</xdr:colOff>
                    <xdr:row>52</xdr:row>
                    <xdr:rowOff>0</xdr:rowOff>
                  </from>
                  <to>
                    <xdr:col>10</xdr:col>
                    <xdr:colOff>0</xdr:colOff>
                    <xdr:row>53</xdr:row>
                    <xdr:rowOff>0</xdr:rowOff>
                  </to>
                </anchor>
              </controlPr>
            </control>
          </mc:Choice>
        </mc:AlternateContent>
        <mc:AlternateContent xmlns:mc="http://schemas.openxmlformats.org/markup-compatibility/2006">
          <mc:Choice Requires="x14">
            <control shapeId="18547" r:id="rId69" name="Option Button 115">
              <controlPr locked="0" defaultSize="0" autoFill="0" autoLine="0" autoPict="0">
                <anchor moveWithCells="1">
                  <from>
                    <xdr:col>9</xdr:col>
                    <xdr:colOff>190500</xdr:colOff>
                    <xdr:row>52</xdr:row>
                    <xdr:rowOff>47625</xdr:rowOff>
                  </from>
                  <to>
                    <xdr:col>9</xdr:col>
                    <xdr:colOff>495300</xdr:colOff>
                    <xdr:row>52</xdr:row>
                    <xdr:rowOff>266700</xdr:rowOff>
                  </to>
                </anchor>
              </controlPr>
            </control>
          </mc:Choice>
        </mc:AlternateContent>
        <mc:AlternateContent xmlns:mc="http://schemas.openxmlformats.org/markup-compatibility/2006">
          <mc:Choice Requires="x14">
            <control shapeId="18548" r:id="rId70" name="Option Button 116">
              <controlPr locked="0" defaultSize="0" autoFill="0" autoLine="0" autoPict="0">
                <anchor moveWithCells="1">
                  <from>
                    <xdr:col>8</xdr:col>
                    <xdr:colOff>190500</xdr:colOff>
                    <xdr:row>52</xdr:row>
                    <xdr:rowOff>47625</xdr:rowOff>
                  </from>
                  <to>
                    <xdr:col>8</xdr:col>
                    <xdr:colOff>495300</xdr:colOff>
                    <xdr:row>52</xdr:row>
                    <xdr:rowOff>266700</xdr:rowOff>
                  </to>
                </anchor>
              </controlPr>
            </control>
          </mc:Choice>
        </mc:AlternateContent>
        <mc:AlternateContent xmlns:mc="http://schemas.openxmlformats.org/markup-compatibility/2006">
          <mc:Choice Requires="x14">
            <control shapeId="18549" r:id="rId71" name="Option Button 117">
              <controlPr locked="0" defaultSize="0" autoFill="0" autoLine="0" autoPict="0">
                <anchor moveWithCells="1">
                  <from>
                    <xdr:col>7</xdr:col>
                    <xdr:colOff>190500</xdr:colOff>
                    <xdr:row>52</xdr:row>
                    <xdr:rowOff>47625</xdr:rowOff>
                  </from>
                  <to>
                    <xdr:col>7</xdr:col>
                    <xdr:colOff>495300</xdr:colOff>
                    <xdr:row>52</xdr:row>
                    <xdr:rowOff>266700</xdr:rowOff>
                  </to>
                </anchor>
              </controlPr>
            </control>
          </mc:Choice>
        </mc:AlternateContent>
        <mc:AlternateContent xmlns:mc="http://schemas.openxmlformats.org/markup-compatibility/2006">
          <mc:Choice Requires="x14">
            <control shapeId="18550" r:id="rId72" name="Group Box 118">
              <controlPr defaultSize="0" autoFill="0" autoPict="0">
                <anchor moveWithCells="1">
                  <from>
                    <xdr:col>7</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18551" r:id="rId73" name="Option Button 119">
              <controlPr locked="0" defaultSize="0" autoFill="0" autoLine="0" autoPict="0">
                <anchor moveWithCells="1">
                  <from>
                    <xdr:col>9</xdr:col>
                    <xdr:colOff>190500</xdr:colOff>
                    <xdr:row>53</xdr:row>
                    <xdr:rowOff>47625</xdr:rowOff>
                  </from>
                  <to>
                    <xdr:col>9</xdr:col>
                    <xdr:colOff>495300</xdr:colOff>
                    <xdr:row>53</xdr:row>
                    <xdr:rowOff>266700</xdr:rowOff>
                  </to>
                </anchor>
              </controlPr>
            </control>
          </mc:Choice>
        </mc:AlternateContent>
        <mc:AlternateContent xmlns:mc="http://schemas.openxmlformats.org/markup-compatibility/2006">
          <mc:Choice Requires="x14">
            <control shapeId="18552" r:id="rId74" name="Option Button 120">
              <controlPr locked="0" defaultSize="0" autoFill="0" autoLine="0" autoPict="0">
                <anchor moveWithCells="1">
                  <from>
                    <xdr:col>8</xdr:col>
                    <xdr:colOff>190500</xdr:colOff>
                    <xdr:row>53</xdr:row>
                    <xdr:rowOff>47625</xdr:rowOff>
                  </from>
                  <to>
                    <xdr:col>8</xdr:col>
                    <xdr:colOff>495300</xdr:colOff>
                    <xdr:row>53</xdr:row>
                    <xdr:rowOff>266700</xdr:rowOff>
                  </to>
                </anchor>
              </controlPr>
            </control>
          </mc:Choice>
        </mc:AlternateContent>
        <mc:AlternateContent xmlns:mc="http://schemas.openxmlformats.org/markup-compatibility/2006">
          <mc:Choice Requires="x14">
            <control shapeId="18553" r:id="rId75" name="Option Button 121">
              <controlPr locked="0" defaultSize="0" autoFill="0" autoLine="0" autoPict="0">
                <anchor moveWithCells="1">
                  <from>
                    <xdr:col>7</xdr:col>
                    <xdr:colOff>190500</xdr:colOff>
                    <xdr:row>53</xdr:row>
                    <xdr:rowOff>47625</xdr:rowOff>
                  </from>
                  <to>
                    <xdr:col>7</xdr:col>
                    <xdr:colOff>495300</xdr:colOff>
                    <xdr:row>53</xdr:row>
                    <xdr:rowOff>266700</xdr:rowOff>
                  </to>
                </anchor>
              </controlPr>
            </control>
          </mc:Choice>
        </mc:AlternateContent>
        <mc:AlternateContent xmlns:mc="http://schemas.openxmlformats.org/markup-compatibility/2006">
          <mc:Choice Requires="x14">
            <control shapeId="18554" r:id="rId76" name="Group Box 122">
              <controlPr defaultSize="0" autoFill="0" autoPict="0">
                <anchor moveWithCells="1">
                  <from>
                    <xdr:col>7</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18555" r:id="rId77" name="Option Button 123">
              <controlPr locked="0" defaultSize="0" autoFill="0" autoLine="0" autoPict="0">
                <anchor moveWithCells="1">
                  <from>
                    <xdr:col>9</xdr:col>
                    <xdr:colOff>190500</xdr:colOff>
                    <xdr:row>54</xdr:row>
                    <xdr:rowOff>47625</xdr:rowOff>
                  </from>
                  <to>
                    <xdr:col>9</xdr:col>
                    <xdr:colOff>495300</xdr:colOff>
                    <xdr:row>54</xdr:row>
                    <xdr:rowOff>266700</xdr:rowOff>
                  </to>
                </anchor>
              </controlPr>
            </control>
          </mc:Choice>
        </mc:AlternateContent>
        <mc:AlternateContent xmlns:mc="http://schemas.openxmlformats.org/markup-compatibility/2006">
          <mc:Choice Requires="x14">
            <control shapeId="18556" r:id="rId78" name="Option Button 124">
              <controlPr locked="0" defaultSize="0" autoFill="0" autoLine="0" autoPict="0">
                <anchor moveWithCells="1">
                  <from>
                    <xdr:col>8</xdr:col>
                    <xdr:colOff>190500</xdr:colOff>
                    <xdr:row>54</xdr:row>
                    <xdr:rowOff>47625</xdr:rowOff>
                  </from>
                  <to>
                    <xdr:col>8</xdr:col>
                    <xdr:colOff>495300</xdr:colOff>
                    <xdr:row>54</xdr:row>
                    <xdr:rowOff>266700</xdr:rowOff>
                  </to>
                </anchor>
              </controlPr>
            </control>
          </mc:Choice>
        </mc:AlternateContent>
        <mc:AlternateContent xmlns:mc="http://schemas.openxmlformats.org/markup-compatibility/2006">
          <mc:Choice Requires="x14">
            <control shapeId="18557" r:id="rId79" name="Option Button 125">
              <controlPr locked="0" defaultSize="0" autoFill="0" autoLine="0" autoPict="0">
                <anchor moveWithCells="1">
                  <from>
                    <xdr:col>7</xdr:col>
                    <xdr:colOff>190500</xdr:colOff>
                    <xdr:row>54</xdr:row>
                    <xdr:rowOff>47625</xdr:rowOff>
                  </from>
                  <to>
                    <xdr:col>7</xdr:col>
                    <xdr:colOff>495300</xdr:colOff>
                    <xdr:row>54</xdr:row>
                    <xdr:rowOff>266700</xdr:rowOff>
                  </to>
                </anchor>
              </controlPr>
            </control>
          </mc:Choice>
        </mc:AlternateContent>
        <mc:AlternateContent xmlns:mc="http://schemas.openxmlformats.org/markup-compatibility/2006">
          <mc:Choice Requires="x14">
            <control shapeId="18558" r:id="rId80" name="Group Box 126">
              <controlPr defaultSize="0" autoFill="0" autoPict="0">
                <anchor moveWithCells="1">
                  <from>
                    <xdr:col>7</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18559" r:id="rId81" name="Option Button 127">
              <controlPr locked="0" defaultSize="0" autoFill="0" autoLine="0" autoPict="0">
                <anchor moveWithCells="1">
                  <from>
                    <xdr:col>9</xdr:col>
                    <xdr:colOff>190500</xdr:colOff>
                    <xdr:row>55</xdr:row>
                    <xdr:rowOff>47625</xdr:rowOff>
                  </from>
                  <to>
                    <xdr:col>9</xdr:col>
                    <xdr:colOff>495300</xdr:colOff>
                    <xdr:row>55</xdr:row>
                    <xdr:rowOff>266700</xdr:rowOff>
                  </to>
                </anchor>
              </controlPr>
            </control>
          </mc:Choice>
        </mc:AlternateContent>
        <mc:AlternateContent xmlns:mc="http://schemas.openxmlformats.org/markup-compatibility/2006">
          <mc:Choice Requires="x14">
            <control shapeId="18560" r:id="rId82" name="Option Button 128">
              <controlPr locked="0" defaultSize="0" autoFill="0" autoLine="0" autoPict="0">
                <anchor moveWithCells="1">
                  <from>
                    <xdr:col>8</xdr:col>
                    <xdr:colOff>190500</xdr:colOff>
                    <xdr:row>55</xdr:row>
                    <xdr:rowOff>47625</xdr:rowOff>
                  </from>
                  <to>
                    <xdr:col>8</xdr:col>
                    <xdr:colOff>495300</xdr:colOff>
                    <xdr:row>55</xdr:row>
                    <xdr:rowOff>266700</xdr:rowOff>
                  </to>
                </anchor>
              </controlPr>
            </control>
          </mc:Choice>
        </mc:AlternateContent>
        <mc:AlternateContent xmlns:mc="http://schemas.openxmlformats.org/markup-compatibility/2006">
          <mc:Choice Requires="x14">
            <control shapeId="18561" r:id="rId83" name="Option Button 129">
              <controlPr locked="0" defaultSize="0" autoFill="0" autoLine="0" autoPict="0">
                <anchor moveWithCells="1">
                  <from>
                    <xdr:col>7</xdr:col>
                    <xdr:colOff>190500</xdr:colOff>
                    <xdr:row>55</xdr:row>
                    <xdr:rowOff>47625</xdr:rowOff>
                  </from>
                  <to>
                    <xdr:col>7</xdr:col>
                    <xdr:colOff>495300</xdr:colOff>
                    <xdr:row>55</xdr:row>
                    <xdr:rowOff>266700</xdr:rowOff>
                  </to>
                </anchor>
              </controlPr>
            </control>
          </mc:Choice>
        </mc:AlternateContent>
        <mc:AlternateContent xmlns:mc="http://schemas.openxmlformats.org/markup-compatibility/2006">
          <mc:Choice Requires="x14">
            <control shapeId="18562" r:id="rId84" name="Group Box 130">
              <controlPr defaultSize="0" autoFill="0" autoPict="0">
                <anchor moveWithCells="1">
                  <from>
                    <xdr:col>7</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18563" r:id="rId85" name="Option Button 131">
              <controlPr locked="0" defaultSize="0" autoFill="0" autoLine="0" autoPict="0">
                <anchor moveWithCells="1">
                  <from>
                    <xdr:col>9</xdr:col>
                    <xdr:colOff>190500</xdr:colOff>
                    <xdr:row>56</xdr:row>
                    <xdr:rowOff>47625</xdr:rowOff>
                  </from>
                  <to>
                    <xdr:col>9</xdr:col>
                    <xdr:colOff>495300</xdr:colOff>
                    <xdr:row>56</xdr:row>
                    <xdr:rowOff>266700</xdr:rowOff>
                  </to>
                </anchor>
              </controlPr>
            </control>
          </mc:Choice>
        </mc:AlternateContent>
        <mc:AlternateContent xmlns:mc="http://schemas.openxmlformats.org/markup-compatibility/2006">
          <mc:Choice Requires="x14">
            <control shapeId="18564" r:id="rId86" name="Option Button 132">
              <controlPr locked="0" defaultSize="0" autoFill="0" autoLine="0" autoPict="0">
                <anchor moveWithCells="1">
                  <from>
                    <xdr:col>8</xdr:col>
                    <xdr:colOff>190500</xdr:colOff>
                    <xdr:row>56</xdr:row>
                    <xdr:rowOff>47625</xdr:rowOff>
                  </from>
                  <to>
                    <xdr:col>8</xdr:col>
                    <xdr:colOff>495300</xdr:colOff>
                    <xdr:row>56</xdr:row>
                    <xdr:rowOff>266700</xdr:rowOff>
                  </to>
                </anchor>
              </controlPr>
            </control>
          </mc:Choice>
        </mc:AlternateContent>
        <mc:AlternateContent xmlns:mc="http://schemas.openxmlformats.org/markup-compatibility/2006">
          <mc:Choice Requires="x14">
            <control shapeId="18565" r:id="rId87" name="Option Button 133">
              <controlPr locked="0" defaultSize="0" autoFill="0" autoLine="0" autoPict="0">
                <anchor moveWithCells="1">
                  <from>
                    <xdr:col>7</xdr:col>
                    <xdr:colOff>190500</xdr:colOff>
                    <xdr:row>56</xdr:row>
                    <xdr:rowOff>47625</xdr:rowOff>
                  </from>
                  <to>
                    <xdr:col>7</xdr:col>
                    <xdr:colOff>495300</xdr:colOff>
                    <xdr:row>56</xdr:row>
                    <xdr:rowOff>266700</xdr:rowOff>
                  </to>
                </anchor>
              </controlPr>
            </control>
          </mc:Choice>
        </mc:AlternateContent>
        <mc:AlternateContent xmlns:mc="http://schemas.openxmlformats.org/markup-compatibility/2006">
          <mc:Choice Requires="x14">
            <control shapeId="18566" r:id="rId88" name="Group Box 134">
              <controlPr defaultSize="0" autoFill="0" autoPict="0">
                <anchor moveWithCells="1">
                  <from>
                    <xdr:col>7</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18567" r:id="rId89" name="Option Button 135">
              <controlPr locked="0" defaultSize="0" autoFill="0" autoLine="0" autoPict="0">
                <anchor moveWithCells="1">
                  <from>
                    <xdr:col>9</xdr:col>
                    <xdr:colOff>190500</xdr:colOff>
                    <xdr:row>57</xdr:row>
                    <xdr:rowOff>47625</xdr:rowOff>
                  </from>
                  <to>
                    <xdr:col>9</xdr:col>
                    <xdr:colOff>495300</xdr:colOff>
                    <xdr:row>57</xdr:row>
                    <xdr:rowOff>266700</xdr:rowOff>
                  </to>
                </anchor>
              </controlPr>
            </control>
          </mc:Choice>
        </mc:AlternateContent>
        <mc:AlternateContent xmlns:mc="http://schemas.openxmlformats.org/markup-compatibility/2006">
          <mc:Choice Requires="x14">
            <control shapeId="18568" r:id="rId90" name="Option Button 136">
              <controlPr locked="0" defaultSize="0" autoFill="0" autoLine="0" autoPict="0">
                <anchor moveWithCells="1">
                  <from>
                    <xdr:col>8</xdr:col>
                    <xdr:colOff>190500</xdr:colOff>
                    <xdr:row>57</xdr:row>
                    <xdr:rowOff>47625</xdr:rowOff>
                  </from>
                  <to>
                    <xdr:col>8</xdr:col>
                    <xdr:colOff>495300</xdr:colOff>
                    <xdr:row>57</xdr:row>
                    <xdr:rowOff>266700</xdr:rowOff>
                  </to>
                </anchor>
              </controlPr>
            </control>
          </mc:Choice>
        </mc:AlternateContent>
        <mc:AlternateContent xmlns:mc="http://schemas.openxmlformats.org/markup-compatibility/2006">
          <mc:Choice Requires="x14">
            <control shapeId="18569" r:id="rId91" name="Option Button 137">
              <controlPr locked="0" defaultSize="0" autoFill="0" autoLine="0" autoPict="0">
                <anchor moveWithCells="1">
                  <from>
                    <xdr:col>7</xdr:col>
                    <xdr:colOff>190500</xdr:colOff>
                    <xdr:row>57</xdr:row>
                    <xdr:rowOff>47625</xdr:rowOff>
                  </from>
                  <to>
                    <xdr:col>7</xdr:col>
                    <xdr:colOff>495300</xdr:colOff>
                    <xdr:row>57</xdr:row>
                    <xdr:rowOff>266700</xdr:rowOff>
                  </to>
                </anchor>
              </controlPr>
            </control>
          </mc:Choice>
        </mc:AlternateContent>
        <mc:AlternateContent xmlns:mc="http://schemas.openxmlformats.org/markup-compatibility/2006">
          <mc:Choice Requires="x14">
            <control shapeId="18570" r:id="rId92" name="Group Box 138">
              <controlPr defaultSize="0" autoFill="0" autoPict="0">
                <anchor moveWithCells="1">
                  <from>
                    <xdr:col>7</xdr:col>
                    <xdr:colOff>0</xdr:colOff>
                    <xdr:row>58</xdr:row>
                    <xdr:rowOff>0</xdr:rowOff>
                  </from>
                  <to>
                    <xdr:col>10</xdr:col>
                    <xdr:colOff>0</xdr:colOff>
                    <xdr:row>59</xdr:row>
                    <xdr:rowOff>0</xdr:rowOff>
                  </to>
                </anchor>
              </controlPr>
            </control>
          </mc:Choice>
        </mc:AlternateContent>
        <mc:AlternateContent xmlns:mc="http://schemas.openxmlformats.org/markup-compatibility/2006">
          <mc:Choice Requires="x14">
            <control shapeId="18571" r:id="rId93" name="Option Button 139">
              <controlPr locked="0" defaultSize="0" autoFill="0" autoLine="0" autoPict="0">
                <anchor moveWithCells="1">
                  <from>
                    <xdr:col>9</xdr:col>
                    <xdr:colOff>190500</xdr:colOff>
                    <xdr:row>58</xdr:row>
                    <xdr:rowOff>47625</xdr:rowOff>
                  </from>
                  <to>
                    <xdr:col>9</xdr:col>
                    <xdr:colOff>495300</xdr:colOff>
                    <xdr:row>58</xdr:row>
                    <xdr:rowOff>266700</xdr:rowOff>
                  </to>
                </anchor>
              </controlPr>
            </control>
          </mc:Choice>
        </mc:AlternateContent>
        <mc:AlternateContent xmlns:mc="http://schemas.openxmlformats.org/markup-compatibility/2006">
          <mc:Choice Requires="x14">
            <control shapeId="18572" r:id="rId94" name="Option Button 140">
              <controlPr locked="0" defaultSize="0" autoFill="0" autoLine="0" autoPict="0">
                <anchor moveWithCells="1">
                  <from>
                    <xdr:col>8</xdr:col>
                    <xdr:colOff>190500</xdr:colOff>
                    <xdr:row>58</xdr:row>
                    <xdr:rowOff>47625</xdr:rowOff>
                  </from>
                  <to>
                    <xdr:col>8</xdr:col>
                    <xdr:colOff>495300</xdr:colOff>
                    <xdr:row>58</xdr:row>
                    <xdr:rowOff>266700</xdr:rowOff>
                  </to>
                </anchor>
              </controlPr>
            </control>
          </mc:Choice>
        </mc:AlternateContent>
        <mc:AlternateContent xmlns:mc="http://schemas.openxmlformats.org/markup-compatibility/2006">
          <mc:Choice Requires="x14">
            <control shapeId="18573" r:id="rId95" name="Option Button 141">
              <controlPr locked="0" defaultSize="0" autoFill="0" autoLine="0" autoPict="0">
                <anchor moveWithCells="1">
                  <from>
                    <xdr:col>7</xdr:col>
                    <xdr:colOff>190500</xdr:colOff>
                    <xdr:row>58</xdr:row>
                    <xdr:rowOff>47625</xdr:rowOff>
                  </from>
                  <to>
                    <xdr:col>7</xdr:col>
                    <xdr:colOff>495300</xdr:colOff>
                    <xdr:row>58</xdr:row>
                    <xdr:rowOff>266700</xdr:rowOff>
                  </to>
                </anchor>
              </controlPr>
            </control>
          </mc:Choice>
        </mc:AlternateContent>
        <mc:AlternateContent xmlns:mc="http://schemas.openxmlformats.org/markup-compatibility/2006">
          <mc:Choice Requires="x14">
            <control shapeId="18574" r:id="rId96" name="Group Box 142">
              <controlPr defaultSize="0" autoFill="0" autoPict="0">
                <anchor moveWithCells="1">
                  <from>
                    <xdr:col>7</xdr:col>
                    <xdr:colOff>0</xdr:colOff>
                    <xdr:row>59</xdr:row>
                    <xdr:rowOff>0</xdr:rowOff>
                  </from>
                  <to>
                    <xdr:col>10</xdr:col>
                    <xdr:colOff>0</xdr:colOff>
                    <xdr:row>60</xdr:row>
                    <xdr:rowOff>0</xdr:rowOff>
                  </to>
                </anchor>
              </controlPr>
            </control>
          </mc:Choice>
        </mc:AlternateContent>
        <mc:AlternateContent xmlns:mc="http://schemas.openxmlformats.org/markup-compatibility/2006">
          <mc:Choice Requires="x14">
            <control shapeId="18575" r:id="rId97" name="Option Button 143">
              <controlPr locked="0" defaultSize="0" autoFill="0" autoLine="0" autoPict="0">
                <anchor moveWithCells="1">
                  <from>
                    <xdr:col>9</xdr:col>
                    <xdr:colOff>190500</xdr:colOff>
                    <xdr:row>59</xdr:row>
                    <xdr:rowOff>47625</xdr:rowOff>
                  </from>
                  <to>
                    <xdr:col>9</xdr:col>
                    <xdr:colOff>495300</xdr:colOff>
                    <xdr:row>59</xdr:row>
                    <xdr:rowOff>266700</xdr:rowOff>
                  </to>
                </anchor>
              </controlPr>
            </control>
          </mc:Choice>
        </mc:AlternateContent>
        <mc:AlternateContent xmlns:mc="http://schemas.openxmlformats.org/markup-compatibility/2006">
          <mc:Choice Requires="x14">
            <control shapeId="18576" r:id="rId98" name="Option Button 144">
              <controlPr locked="0" defaultSize="0" autoFill="0" autoLine="0" autoPict="0">
                <anchor moveWithCells="1">
                  <from>
                    <xdr:col>8</xdr:col>
                    <xdr:colOff>190500</xdr:colOff>
                    <xdr:row>59</xdr:row>
                    <xdr:rowOff>47625</xdr:rowOff>
                  </from>
                  <to>
                    <xdr:col>8</xdr:col>
                    <xdr:colOff>495300</xdr:colOff>
                    <xdr:row>59</xdr:row>
                    <xdr:rowOff>266700</xdr:rowOff>
                  </to>
                </anchor>
              </controlPr>
            </control>
          </mc:Choice>
        </mc:AlternateContent>
        <mc:AlternateContent xmlns:mc="http://schemas.openxmlformats.org/markup-compatibility/2006">
          <mc:Choice Requires="x14">
            <control shapeId="18577" r:id="rId99" name="Option Button 145">
              <controlPr locked="0" defaultSize="0" autoFill="0" autoLine="0" autoPict="0">
                <anchor moveWithCells="1">
                  <from>
                    <xdr:col>7</xdr:col>
                    <xdr:colOff>190500</xdr:colOff>
                    <xdr:row>59</xdr:row>
                    <xdr:rowOff>47625</xdr:rowOff>
                  </from>
                  <to>
                    <xdr:col>7</xdr:col>
                    <xdr:colOff>495300</xdr:colOff>
                    <xdr:row>59</xdr:row>
                    <xdr:rowOff>266700</xdr:rowOff>
                  </to>
                </anchor>
              </controlPr>
            </control>
          </mc:Choice>
        </mc:AlternateContent>
        <mc:AlternateContent xmlns:mc="http://schemas.openxmlformats.org/markup-compatibility/2006">
          <mc:Choice Requires="x14">
            <control shapeId="18578" r:id="rId100" name="Group Box 146">
              <controlPr defaultSize="0" autoFill="0" autoPict="0">
                <anchor moveWithCells="1">
                  <from>
                    <xdr:col>7</xdr:col>
                    <xdr:colOff>0</xdr:colOff>
                    <xdr:row>60</xdr:row>
                    <xdr:rowOff>0</xdr:rowOff>
                  </from>
                  <to>
                    <xdr:col>10</xdr:col>
                    <xdr:colOff>0</xdr:colOff>
                    <xdr:row>61</xdr:row>
                    <xdr:rowOff>0</xdr:rowOff>
                  </to>
                </anchor>
              </controlPr>
            </control>
          </mc:Choice>
        </mc:AlternateContent>
        <mc:AlternateContent xmlns:mc="http://schemas.openxmlformats.org/markup-compatibility/2006">
          <mc:Choice Requires="x14">
            <control shapeId="18579" r:id="rId101" name="Option Button 147">
              <controlPr locked="0" defaultSize="0" autoFill="0" autoLine="0" autoPict="0">
                <anchor moveWithCells="1">
                  <from>
                    <xdr:col>9</xdr:col>
                    <xdr:colOff>190500</xdr:colOff>
                    <xdr:row>60</xdr:row>
                    <xdr:rowOff>47625</xdr:rowOff>
                  </from>
                  <to>
                    <xdr:col>9</xdr:col>
                    <xdr:colOff>495300</xdr:colOff>
                    <xdr:row>60</xdr:row>
                    <xdr:rowOff>266700</xdr:rowOff>
                  </to>
                </anchor>
              </controlPr>
            </control>
          </mc:Choice>
        </mc:AlternateContent>
        <mc:AlternateContent xmlns:mc="http://schemas.openxmlformats.org/markup-compatibility/2006">
          <mc:Choice Requires="x14">
            <control shapeId="18580" r:id="rId102" name="Option Button 148">
              <controlPr locked="0" defaultSize="0" autoFill="0" autoLine="0" autoPict="0">
                <anchor moveWithCells="1">
                  <from>
                    <xdr:col>8</xdr:col>
                    <xdr:colOff>190500</xdr:colOff>
                    <xdr:row>60</xdr:row>
                    <xdr:rowOff>47625</xdr:rowOff>
                  </from>
                  <to>
                    <xdr:col>8</xdr:col>
                    <xdr:colOff>495300</xdr:colOff>
                    <xdr:row>60</xdr:row>
                    <xdr:rowOff>266700</xdr:rowOff>
                  </to>
                </anchor>
              </controlPr>
            </control>
          </mc:Choice>
        </mc:AlternateContent>
        <mc:AlternateContent xmlns:mc="http://schemas.openxmlformats.org/markup-compatibility/2006">
          <mc:Choice Requires="x14">
            <control shapeId="18581" r:id="rId103" name="Option Button 149">
              <controlPr locked="0" defaultSize="0" autoFill="0" autoLine="0" autoPict="0">
                <anchor moveWithCells="1">
                  <from>
                    <xdr:col>7</xdr:col>
                    <xdr:colOff>190500</xdr:colOff>
                    <xdr:row>60</xdr:row>
                    <xdr:rowOff>47625</xdr:rowOff>
                  </from>
                  <to>
                    <xdr:col>7</xdr:col>
                    <xdr:colOff>495300</xdr:colOff>
                    <xdr:row>60</xdr:row>
                    <xdr:rowOff>266700</xdr:rowOff>
                  </to>
                </anchor>
              </controlPr>
            </control>
          </mc:Choice>
        </mc:AlternateContent>
        <mc:AlternateContent xmlns:mc="http://schemas.openxmlformats.org/markup-compatibility/2006">
          <mc:Choice Requires="x14">
            <control shapeId="18582" r:id="rId104" name="Group Box 150">
              <controlPr defaultSize="0" autoFill="0" autoPict="0">
                <anchor moveWithCells="1">
                  <from>
                    <xdr:col>7</xdr:col>
                    <xdr:colOff>0</xdr:colOff>
                    <xdr:row>61</xdr:row>
                    <xdr:rowOff>0</xdr:rowOff>
                  </from>
                  <to>
                    <xdr:col>10</xdr:col>
                    <xdr:colOff>0</xdr:colOff>
                    <xdr:row>62</xdr:row>
                    <xdr:rowOff>0</xdr:rowOff>
                  </to>
                </anchor>
              </controlPr>
            </control>
          </mc:Choice>
        </mc:AlternateContent>
        <mc:AlternateContent xmlns:mc="http://schemas.openxmlformats.org/markup-compatibility/2006">
          <mc:Choice Requires="x14">
            <control shapeId="18583" r:id="rId105" name="Option Button 151">
              <controlPr locked="0" defaultSize="0" autoFill="0" autoLine="0" autoPict="0">
                <anchor moveWithCells="1">
                  <from>
                    <xdr:col>9</xdr:col>
                    <xdr:colOff>190500</xdr:colOff>
                    <xdr:row>61</xdr:row>
                    <xdr:rowOff>47625</xdr:rowOff>
                  </from>
                  <to>
                    <xdr:col>9</xdr:col>
                    <xdr:colOff>495300</xdr:colOff>
                    <xdr:row>61</xdr:row>
                    <xdr:rowOff>266700</xdr:rowOff>
                  </to>
                </anchor>
              </controlPr>
            </control>
          </mc:Choice>
        </mc:AlternateContent>
        <mc:AlternateContent xmlns:mc="http://schemas.openxmlformats.org/markup-compatibility/2006">
          <mc:Choice Requires="x14">
            <control shapeId="18584" r:id="rId106" name="Option Button 152">
              <controlPr locked="0" defaultSize="0" autoFill="0" autoLine="0" autoPict="0">
                <anchor moveWithCells="1">
                  <from>
                    <xdr:col>8</xdr:col>
                    <xdr:colOff>190500</xdr:colOff>
                    <xdr:row>61</xdr:row>
                    <xdr:rowOff>47625</xdr:rowOff>
                  </from>
                  <to>
                    <xdr:col>8</xdr:col>
                    <xdr:colOff>495300</xdr:colOff>
                    <xdr:row>61</xdr:row>
                    <xdr:rowOff>266700</xdr:rowOff>
                  </to>
                </anchor>
              </controlPr>
            </control>
          </mc:Choice>
        </mc:AlternateContent>
        <mc:AlternateContent xmlns:mc="http://schemas.openxmlformats.org/markup-compatibility/2006">
          <mc:Choice Requires="x14">
            <control shapeId="18585" r:id="rId107" name="Option Button 153">
              <controlPr locked="0" defaultSize="0" autoFill="0" autoLine="0" autoPict="0">
                <anchor moveWithCells="1">
                  <from>
                    <xdr:col>7</xdr:col>
                    <xdr:colOff>190500</xdr:colOff>
                    <xdr:row>61</xdr:row>
                    <xdr:rowOff>47625</xdr:rowOff>
                  </from>
                  <to>
                    <xdr:col>7</xdr:col>
                    <xdr:colOff>495300</xdr:colOff>
                    <xdr:row>61</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1:CB97"/>
  <sheetViews>
    <sheetView showGridLines="0" view="pageBreakPreview" zoomScaleNormal="100" zoomScaleSheetLayoutView="100" workbookViewId="0">
      <selection activeCell="A20" sqref="A20:H20"/>
    </sheetView>
  </sheetViews>
  <sheetFormatPr baseColWidth="10" defaultColWidth="11.42578125" defaultRowHeight="0" customHeight="1" zeroHeight="1" x14ac:dyDescent="0.2"/>
  <cols>
    <col min="1" max="1" width="5.7109375" style="325" customWidth="1"/>
    <col min="2" max="2" width="13.28515625" style="325" customWidth="1"/>
    <col min="3" max="3" width="10" style="325" customWidth="1"/>
    <col min="4" max="4" width="15.28515625" style="325" customWidth="1"/>
    <col min="5" max="5" width="23.140625" style="325" customWidth="1"/>
    <col min="6" max="6" width="9.5703125" style="325" customWidth="1"/>
    <col min="7" max="7" width="12.140625" style="326" customWidth="1"/>
    <col min="8" max="8" width="16.5703125" style="325" customWidth="1"/>
    <col min="9" max="9" width="15.28515625" style="326" customWidth="1"/>
    <col min="10" max="10" width="16" style="326" customWidth="1"/>
    <col min="11" max="12" width="7.85546875" style="285" hidden="1" customWidth="1"/>
    <col min="13" max="13" width="19" style="282" hidden="1" customWidth="1"/>
    <col min="14" max="14" width="17.28515625" style="282" hidden="1" customWidth="1"/>
    <col min="15" max="15" width="13.85546875" style="282" hidden="1" customWidth="1"/>
    <col min="16" max="17" width="16.140625" style="282" hidden="1" customWidth="1"/>
    <col min="18" max="18" width="15.85546875" style="282" hidden="1" customWidth="1"/>
    <col min="19" max="19" width="17.42578125" style="282" hidden="1" customWidth="1"/>
    <col min="20" max="20" width="42" style="282" hidden="1" customWidth="1"/>
    <col min="21" max="21" width="25.85546875" style="282" hidden="1" customWidth="1"/>
    <col min="22" max="80" width="11.42578125" style="282" hidden="1" customWidth="1"/>
    <col min="81" max="91" width="0" style="282" hidden="1" customWidth="1"/>
    <col min="92" max="16384" width="11.42578125" style="282"/>
  </cols>
  <sheetData>
    <row r="1" spans="1:19" ht="12.75" customHeight="1" x14ac:dyDescent="0.2">
      <c r="A1" s="1219"/>
      <c r="B1" s="1219"/>
      <c r="C1" s="1219"/>
      <c r="D1" s="1219"/>
      <c r="E1" s="1218" t="s">
        <v>605</v>
      </c>
      <c r="F1" s="1218"/>
      <c r="G1" s="1218"/>
      <c r="H1" s="1218"/>
      <c r="I1" s="545" t="s">
        <v>228</v>
      </c>
      <c r="J1" s="517">
        <v>43185</v>
      </c>
      <c r="K1" s="281"/>
      <c r="L1" s="281"/>
    </row>
    <row r="2" spans="1:19" ht="11.25" customHeight="1" x14ac:dyDescent="0.2">
      <c r="A2" s="1219"/>
      <c r="B2" s="1219"/>
      <c r="C2" s="1219"/>
      <c r="D2" s="1219"/>
      <c r="E2" s="1218"/>
      <c r="F2" s="1218"/>
      <c r="G2" s="1218"/>
      <c r="H2" s="1218"/>
      <c r="I2" s="545" t="s">
        <v>229</v>
      </c>
      <c r="J2" s="283" t="s">
        <v>660</v>
      </c>
      <c r="K2" s="284"/>
      <c r="L2" s="284"/>
    </row>
    <row r="3" spans="1:19" ht="13.5" customHeight="1" x14ac:dyDescent="0.2">
      <c r="A3" s="1219"/>
      <c r="B3" s="1219"/>
      <c r="C3" s="1219"/>
      <c r="D3" s="1219"/>
      <c r="E3" s="1218"/>
      <c r="F3" s="1218"/>
      <c r="G3" s="1218"/>
      <c r="H3" s="1218"/>
      <c r="I3" s="545" t="s">
        <v>230</v>
      </c>
      <c r="J3" s="280" t="s">
        <v>233</v>
      </c>
      <c r="K3" s="281"/>
      <c r="L3" s="281"/>
    </row>
    <row r="4" spans="1:19" ht="11.25" customHeight="1" x14ac:dyDescent="0.2">
      <c r="A4" s="1219"/>
      <c r="B4" s="1219"/>
      <c r="C4" s="1219"/>
      <c r="D4" s="1219"/>
      <c r="E4" s="1218"/>
      <c r="F4" s="1218"/>
      <c r="G4" s="1218"/>
      <c r="H4" s="1218"/>
      <c r="I4" s="545" t="s">
        <v>231</v>
      </c>
      <c r="J4" s="283" t="s">
        <v>615</v>
      </c>
      <c r="K4" s="284"/>
      <c r="L4" s="284"/>
    </row>
    <row r="5" spans="1:19" ht="7.5" customHeight="1" x14ac:dyDescent="0.2">
      <c r="A5" s="1211"/>
      <c r="B5" s="1211"/>
      <c r="C5" s="1211"/>
      <c r="D5" s="1211"/>
      <c r="E5" s="1211"/>
      <c r="F5" s="1211"/>
      <c r="G5" s="1211"/>
      <c r="H5" s="1211"/>
      <c r="I5" s="1211"/>
      <c r="J5" s="1211"/>
    </row>
    <row r="6" spans="1:19" ht="15" customHeight="1" x14ac:dyDescent="0.2">
      <c r="A6" s="1212" t="s">
        <v>1</v>
      </c>
      <c r="B6" s="1212"/>
      <c r="C6" s="1213">
        <f>'IN-GEP-02-02-FOR-02'!F6</f>
        <v>0</v>
      </c>
      <c r="D6" s="1213"/>
      <c r="E6" s="1213"/>
      <c r="F6" s="1214" t="s">
        <v>143</v>
      </c>
      <c r="G6" s="1214"/>
      <c r="H6" s="1215">
        <f>'IN-GEP-02-02-FOR-02'!P6</f>
        <v>0</v>
      </c>
      <c r="I6" s="1216"/>
      <c r="J6" s="1217"/>
    </row>
    <row r="7" spans="1:19" ht="13.5" customHeight="1" x14ac:dyDescent="0.2">
      <c r="A7" s="1212" t="s">
        <v>0</v>
      </c>
      <c r="B7" s="1212"/>
      <c r="C7" s="1213">
        <f>'IN-GEP-02-02-FOR-02'!F7</f>
        <v>0</v>
      </c>
      <c r="D7" s="1213"/>
      <c r="E7" s="1213"/>
      <c r="F7" s="1212" t="s">
        <v>244</v>
      </c>
      <c r="G7" s="1212"/>
      <c r="H7" s="1215">
        <f>'IN-GEP-02-02-FOR-02'!P7</f>
        <v>0</v>
      </c>
      <c r="I7" s="1216"/>
      <c r="J7" s="1217"/>
    </row>
    <row r="8" spans="1:19" ht="13.5" customHeight="1" x14ac:dyDescent="0.2">
      <c r="A8" s="1212"/>
      <c r="B8" s="1212"/>
      <c r="C8" s="1213"/>
      <c r="D8" s="1213"/>
      <c r="E8" s="1213"/>
      <c r="F8" s="1212" t="s">
        <v>580</v>
      </c>
      <c r="G8" s="1212"/>
      <c r="H8" s="1215">
        <f>'IN-GEP-02-02-FOR-02'!P8</f>
        <v>0</v>
      </c>
      <c r="I8" s="1217"/>
      <c r="J8" s="541">
        <f>'IN-GEP-02-02-FOR-02'!T8</f>
        <v>0</v>
      </c>
    </row>
    <row r="9" spans="1:19" ht="13.5" customHeight="1" x14ac:dyDescent="0.2">
      <c r="A9" s="1223" t="s">
        <v>563</v>
      </c>
      <c r="B9" s="1223"/>
      <c r="C9" s="1224">
        <f>'IN-GEP-02-02-FOR-02'!F9</f>
        <v>0</v>
      </c>
      <c r="D9" s="1224"/>
      <c r="E9" s="1224"/>
      <c r="F9" s="1214" t="s">
        <v>245</v>
      </c>
      <c r="G9" s="1214"/>
      <c r="H9" s="1213">
        <f>'IN-GEP-02-02-FOR-02'!P9</f>
        <v>0</v>
      </c>
      <c r="I9" s="1213"/>
      <c r="J9" s="1213"/>
      <c r="L9" s="286">
        <v>1.0009999999999999</v>
      </c>
    </row>
    <row r="10" spans="1:19" ht="5.25" customHeight="1" x14ac:dyDescent="0.2">
      <c r="A10" s="348"/>
      <c r="B10" s="349"/>
      <c r="C10" s="348"/>
      <c r="D10" s="350"/>
      <c r="E10" s="348"/>
      <c r="F10" s="348"/>
      <c r="G10" s="348"/>
      <c r="H10" s="348"/>
      <c r="I10" s="348"/>
      <c r="J10" s="351"/>
      <c r="K10" s="288"/>
      <c r="L10" s="288"/>
      <c r="N10" s="289"/>
    </row>
    <row r="11" spans="1:19" ht="11.25" customHeight="1" x14ac:dyDescent="0.2">
      <c r="A11" s="1194" t="s">
        <v>618</v>
      </c>
      <c r="B11" s="1195"/>
      <c r="C11" s="1195"/>
      <c r="D11" s="1195"/>
      <c r="E11" s="1195"/>
      <c r="F11" s="1195"/>
      <c r="G11" s="1195"/>
      <c r="H11" s="1196"/>
      <c r="I11" s="1203" t="s">
        <v>612</v>
      </c>
      <c r="J11" s="1204"/>
      <c r="K11" s="290"/>
      <c r="L11" s="290"/>
      <c r="M11" s="288"/>
      <c r="N11" s="288"/>
      <c r="O11" s="1183"/>
      <c r="P11" s="1183"/>
      <c r="Q11" s="288"/>
      <c r="R11" s="291"/>
      <c r="S11" s="291"/>
    </row>
    <row r="12" spans="1:19" ht="7.5" hidden="1" customHeight="1" x14ac:dyDescent="0.2">
      <c r="A12" s="1197"/>
      <c r="B12" s="1198"/>
      <c r="C12" s="1198"/>
      <c r="D12" s="1198"/>
      <c r="E12" s="1198"/>
      <c r="F12" s="1198"/>
      <c r="G12" s="1198"/>
      <c r="H12" s="1199"/>
      <c r="I12" s="1205"/>
      <c r="J12" s="1206"/>
      <c r="K12" s="290"/>
      <c r="L12" s="290"/>
      <c r="M12" s="288"/>
      <c r="N12" s="288"/>
      <c r="O12" s="288"/>
      <c r="P12" s="288"/>
      <c r="Q12" s="288"/>
      <c r="R12" s="291"/>
      <c r="S12" s="291"/>
    </row>
    <row r="13" spans="1:19" ht="11.25" customHeight="1" x14ac:dyDescent="0.2">
      <c r="A13" s="1200"/>
      <c r="B13" s="1201"/>
      <c r="C13" s="1201"/>
      <c r="D13" s="1201"/>
      <c r="E13" s="1201"/>
      <c r="F13" s="1201"/>
      <c r="G13" s="1201"/>
      <c r="H13" s="1202"/>
      <c r="I13" s="1207"/>
      <c r="J13" s="1208"/>
      <c r="K13" s="290"/>
      <c r="L13" s="290"/>
      <c r="M13" s="288"/>
      <c r="N13" s="288"/>
      <c r="O13" s="288"/>
      <c r="P13" s="288"/>
      <c r="Q13" s="288"/>
      <c r="R13" s="291"/>
      <c r="S13" s="291"/>
    </row>
    <row r="14" spans="1:19" ht="15" customHeight="1" x14ac:dyDescent="0.2">
      <c r="A14" s="1175" t="s">
        <v>611</v>
      </c>
      <c r="B14" s="1176"/>
      <c r="C14" s="1176"/>
      <c r="D14" s="1176"/>
      <c r="E14" s="1176"/>
      <c r="F14" s="1176"/>
      <c r="G14" s="1176"/>
      <c r="H14" s="534"/>
      <c r="I14" s="1209">
        <v>0.35</v>
      </c>
      <c r="J14" s="1210"/>
      <c r="K14" s="290"/>
      <c r="L14" s="290"/>
      <c r="M14" s="288"/>
      <c r="N14" s="288"/>
      <c r="O14" s="288"/>
      <c r="P14" s="288"/>
      <c r="Q14" s="288"/>
      <c r="R14" s="291"/>
      <c r="S14" s="291"/>
    </row>
    <row r="15" spans="1:19" s="287" customFormat="1" ht="15" customHeight="1" x14ac:dyDescent="0.2">
      <c r="A15" s="1146" t="s">
        <v>603</v>
      </c>
      <c r="B15" s="1147"/>
      <c r="C15" s="1147"/>
      <c r="D15" s="1147"/>
      <c r="E15" s="1147"/>
      <c r="F15" s="1147"/>
      <c r="G15" s="1147"/>
      <c r="H15" s="1148"/>
      <c r="I15" s="1173">
        <f>(H14*$I$14)</f>
        <v>0</v>
      </c>
      <c r="J15" s="1174"/>
      <c r="K15" s="335"/>
      <c r="L15" s="292"/>
      <c r="M15" s="288"/>
      <c r="N15" s="293"/>
      <c r="P15" s="289"/>
    </row>
    <row r="16" spans="1:19" s="287" customFormat="1" ht="5.25" customHeight="1" x14ac:dyDescent="0.2">
      <c r="A16" s="1157"/>
      <c r="B16" s="1157"/>
      <c r="C16" s="1157"/>
      <c r="D16" s="1157"/>
      <c r="E16" s="1157"/>
      <c r="F16" s="1157"/>
      <c r="G16" s="1157"/>
      <c r="H16" s="1157"/>
      <c r="I16" s="1157"/>
      <c r="J16" s="1157"/>
      <c r="K16" s="292"/>
      <c r="L16" s="292"/>
      <c r="M16" s="288"/>
      <c r="N16" s="293"/>
      <c r="P16" s="289"/>
    </row>
    <row r="17" spans="1:16" s="287" customFormat="1" ht="11.25" customHeight="1" x14ac:dyDescent="0.2">
      <c r="A17" s="1184" t="s">
        <v>566</v>
      </c>
      <c r="B17" s="1185"/>
      <c r="C17" s="1185"/>
      <c r="D17" s="1185"/>
      <c r="E17" s="1185"/>
      <c r="F17" s="1185"/>
      <c r="G17" s="1185"/>
      <c r="H17" s="1186"/>
      <c r="I17" s="1190">
        <v>0.3</v>
      </c>
      <c r="J17" s="1191"/>
      <c r="K17" s="290"/>
      <c r="L17" s="290"/>
      <c r="M17" s="288"/>
      <c r="P17" s="289"/>
    </row>
    <row r="18" spans="1:16" s="287" customFormat="1" ht="11.25" customHeight="1" x14ac:dyDescent="0.2">
      <c r="A18" s="1187"/>
      <c r="B18" s="1188"/>
      <c r="C18" s="1188"/>
      <c r="D18" s="1188"/>
      <c r="E18" s="1188"/>
      <c r="F18" s="1188"/>
      <c r="G18" s="1188"/>
      <c r="H18" s="1189"/>
      <c r="I18" s="1192"/>
      <c r="J18" s="1193"/>
      <c r="K18" s="290"/>
      <c r="L18" s="290"/>
      <c r="M18" s="288"/>
      <c r="P18" s="289"/>
    </row>
    <row r="19" spans="1:16" s="287" customFormat="1" ht="13.5" customHeight="1" x14ac:dyDescent="0.2">
      <c r="A19" s="1180" t="s">
        <v>590</v>
      </c>
      <c r="B19" s="1181"/>
      <c r="C19" s="1181"/>
      <c r="D19" s="1181"/>
      <c r="E19" s="1181"/>
      <c r="F19" s="1181"/>
      <c r="G19" s="1181"/>
      <c r="H19" s="1182"/>
      <c r="I19" s="1173">
        <f>L19*K19</f>
        <v>0</v>
      </c>
      <c r="J19" s="1174"/>
      <c r="K19" s="294">
        <v>0.5</v>
      </c>
      <c r="L19" s="539">
        <f>'IN-GEP-02-02-FOR-03'!W39</f>
        <v>0</v>
      </c>
      <c r="M19" s="295"/>
      <c r="N19" s="296" t="s">
        <v>4</v>
      </c>
      <c r="O19" s="297">
        <v>5.0000000000000001E-3</v>
      </c>
      <c r="P19" s="289"/>
    </row>
    <row r="20" spans="1:16" s="287" customFormat="1" ht="15" customHeight="1" x14ac:dyDescent="0.2">
      <c r="A20" s="1180" t="s">
        <v>591</v>
      </c>
      <c r="B20" s="1181"/>
      <c r="C20" s="1181"/>
      <c r="D20" s="1181"/>
      <c r="E20" s="1181"/>
      <c r="F20" s="1181"/>
      <c r="G20" s="1181"/>
      <c r="H20" s="1182"/>
      <c r="I20" s="1173">
        <f>L20*K20</f>
        <v>0</v>
      </c>
      <c r="J20" s="1174"/>
      <c r="K20" s="294">
        <v>0.3</v>
      </c>
      <c r="L20" s="298">
        <f>'IN-GEP-02-02-FOR-03'!W66</f>
        <v>0</v>
      </c>
      <c r="M20" s="288"/>
      <c r="N20" s="296" t="s">
        <v>5</v>
      </c>
      <c r="O20" s="297">
        <v>0.01</v>
      </c>
      <c r="P20" s="289"/>
    </row>
    <row r="21" spans="1:16" s="287" customFormat="1" ht="15" customHeight="1" x14ac:dyDescent="0.2">
      <c r="A21" s="1180" t="s">
        <v>592</v>
      </c>
      <c r="B21" s="1181"/>
      <c r="C21" s="1181"/>
      <c r="D21" s="1181"/>
      <c r="E21" s="1181"/>
      <c r="F21" s="1181"/>
      <c r="G21" s="1181"/>
      <c r="H21" s="1182"/>
      <c r="I21" s="1173">
        <f>L21*K21</f>
        <v>0</v>
      </c>
      <c r="J21" s="1174"/>
      <c r="K21" s="294">
        <v>0.1</v>
      </c>
      <c r="L21" s="298">
        <f>'IN-GEP-02-02-FOR-03'!W79</f>
        <v>0</v>
      </c>
      <c r="N21" s="296" t="s">
        <v>6</v>
      </c>
      <c r="O21" s="299">
        <v>0.06</v>
      </c>
      <c r="P21" s="289"/>
    </row>
    <row r="22" spans="1:16" s="287" customFormat="1" ht="15" customHeight="1" x14ac:dyDescent="0.2">
      <c r="A22" s="1180" t="s">
        <v>593</v>
      </c>
      <c r="B22" s="1181"/>
      <c r="C22" s="1181"/>
      <c r="D22" s="1181"/>
      <c r="E22" s="1181"/>
      <c r="F22" s="1181"/>
      <c r="G22" s="1181"/>
      <c r="H22" s="1182"/>
      <c r="I22" s="1173">
        <f>L22*K22</f>
        <v>0</v>
      </c>
      <c r="J22" s="1174"/>
      <c r="K22" s="294">
        <v>0.1</v>
      </c>
      <c r="L22" s="298">
        <f>'IN-GEP-02-02-FOR-03'!W91</f>
        <v>0</v>
      </c>
      <c r="N22" s="296" t="s">
        <v>7</v>
      </c>
      <c r="O22" s="299">
        <v>0.08</v>
      </c>
      <c r="P22" s="289"/>
    </row>
    <row r="23" spans="1:16" s="287" customFormat="1" ht="15" customHeight="1" x14ac:dyDescent="0.2">
      <c r="A23" s="1146" t="s">
        <v>603</v>
      </c>
      <c r="B23" s="1147"/>
      <c r="C23" s="1147"/>
      <c r="D23" s="1147"/>
      <c r="E23" s="1147"/>
      <c r="F23" s="1147"/>
      <c r="G23" s="1147"/>
      <c r="H23" s="1148"/>
      <c r="I23" s="1178">
        <f>(I19+I20+I21+I22)*30%</f>
        <v>0</v>
      </c>
      <c r="J23" s="1179"/>
      <c r="K23" s="340"/>
      <c r="N23" s="300" t="s">
        <v>272</v>
      </c>
      <c r="O23" s="301"/>
      <c r="P23" s="289"/>
    </row>
    <row r="24" spans="1:16" s="287" customFormat="1" ht="5.25" customHeight="1" x14ac:dyDescent="0.2">
      <c r="A24" s="1157"/>
      <c r="B24" s="1157"/>
      <c r="C24" s="1157"/>
      <c r="D24" s="1157"/>
      <c r="E24" s="1157"/>
      <c r="F24" s="1157"/>
      <c r="G24" s="1157"/>
      <c r="H24" s="1157"/>
      <c r="I24" s="1157"/>
      <c r="J24" s="1157"/>
      <c r="P24" s="302"/>
    </row>
    <row r="25" spans="1:16" s="287" customFormat="1" ht="22.5" customHeight="1" x14ac:dyDescent="0.2">
      <c r="A25" s="1158" t="s">
        <v>569</v>
      </c>
      <c r="B25" s="1159"/>
      <c r="C25" s="1159"/>
      <c r="D25" s="1159"/>
      <c r="E25" s="1159"/>
      <c r="F25" s="1159"/>
      <c r="G25" s="1159"/>
      <c r="H25" s="1160"/>
      <c r="I25" s="1161">
        <v>0.2</v>
      </c>
      <c r="J25" s="1162"/>
      <c r="P25" s="302"/>
    </row>
    <row r="26" spans="1:16" s="287" customFormat="1" ht="13.5" hidden="1" customHeight="1" x14ac:dyDescent="0.2">
      <c r="A26" s="1220" t="s">
        <v>251</v>
      </c>
      <c r="B26" s="1221"/>
      <c r="C26" s="1221"/>
      <c r="D26" s="1221"/>
      <c r="E26" s="1221"/>
      <c r="F26" s="1221"/>
      <c r="G26" s="1221"/>
      <c r="H26" s="1222"/>
      <c r="I26" s="1166" t="s">
        <v>247</v>
      </c>
      <c r="J26" s="1167"/>
      <c r="K26" s="288"/>
      <c r="L26" s="288"/>
    </row>
    <row r="27" spans="1:16" s="287" customFormat="1" ht="13.5" customHeight="1" x14ac:dyDescent="0.2">
      <c r="A27" s="1133" t="s">
        <v>600</v>
      </c>
      <c r="B27" s="1134"/>
      <c r="C27" s="1134"/>
      <c r="D27" s="1134"/>
      <c r="E27" s="1134"/>
      <c r="F27" s="1134"/>
      <c r="G27" s="1135"/>
      <c r="H27" s="535"/>
      <c r="I27" s="1173">
        <f>+H27*I25</f>
        <v>0</v>
      </c>
      <c r="J27" s="1174"/>
      <c r="K27" s="333"/>
    </row>
    <row r="28" spans="1:16" s="287" customFormat="1" ht="5.25" customHeight="1" x14ac:dyDescent="0.2">
      <c r="A28" s="1156"/>
      <c r="B28" s="1157"/>
      <c r="C28" s="1157"/>
      <c r="D28" s="1157"/>
      <c r="E28" s="1157"/>
      <c r="F28" s="1157"/>
      <c r="G28" s="1157"/>
      <c r="H28" s="1157"/>
      <c r="I28" s="1157"/>
      <c r="J28" s="1157"/>
    </row>
    <row r="29" spans="1:16" s="287" customFormat="1" ht="22.5" customHeight="1" x14ac:dyDescent="0.2">
      <c r="A29" s="1158" t="s">
        <v>570</v>
      </c>
      <c r="B29" s="1159"/>
      <c r="C29" s="1159"/>
      <c r="D29" s="1159"/>
      <c r="E29" s="1159"/>
      <c r="F29" s="1159"/>
      <c r="G29" s="1159"/>
      <c r="H29" s="1160"/>
      <c r="I29" s="1161">
        <v>0.15</v>
      </c>
      <c r="J29" s="1162"/>
      <c r="K29" s="288"/>
      <c r="L29" s="288"/>
      <c r="M29" s="303"/>
    </row>
    <row r="30" spans="1:16" s="287" customFormat="1" ht="13.5" hidden="1" customHeight="1" x14ac:dyDescent="0.2">
      <c r="A30" s="1163" t="s">
        <v>270</v>
      </c>
      <c r="B30" s="1164"/>
      <c r="C30" s="1164"/>
      <c r="D30" s="1164"/>
      <c r="E30" s="1164"/>
      <c r="F30" s="1164"/>
      <c r="G30" s="1164"/>
      <c r="H30" s="1165"/>
      <c r="I30" s="1166" t="s">
        <v>247</v>
      </c>
      <c r="J30" s="1167"/>
      <c r="K30" s="288"/>
      <c r="L30" s="288"/>
      <c r="M30" s="303"/>
    </row>
    <row r="31" spans="1:16" s="287" customFormat="1" ht="12.75" customHeight="1" x14ac:dyDescent="0.2">
      <c r="A31" s="1175" t="s">
        <v>601</v>
      </c>
      <c r="B31" s="1176"/>
      <c r="C31" s="1176"/>
      <c r="D31" s="1176"/>
      <c r="E31" s="1176"/>
      <c r="F31" s="1176"/>
      <c r="G31" s="1177"/>
      <c r="H31" s="535"/>
      <c r="I31" s="1173">
        <f>+H31*I29</f>
        <v>0</v>
      </c>
      <c r="J31" s="1174"/>
      <c r="K31" s="333"/>
      <c r="L31" s="288"/>
      <c r="O31" s="304"/>
    </row>
    <row r="32" spans="1:16" s="287" customFormat="1" ht="5.25" customHeight="1" x14ac:dyDescent="0.2">
      <c r="A32" s="305"/>
      <c r="B32" s="305"/>
      <c r="C32" s="305"/>
      <c r="D32" s="305"/>
      <c r="E32" s="288"/>
      <c r="F32" s="288"/>
      <c r="G32" s="288"/>
      <c r="H32" s="288"/>
      <c r="I32" s="288"/>
      <c r="J32" s="288"/>
      <c r="K32" s="288"/>
      <c r="L32" s="288"/>
      <c r="O32" s="304"/>
    </row>
    <row r="33" spans="1:15" s="287" customFormat="1" ht="22.5" customHeight="1" x14ac:dyDescent="0.2">
      <c r="A33" s="1151" t="s">
        <v>271</v>
      </c>
      <c r="B33" s="1152"/>
      <c r="C33" s="1152"/>
      <c r="D33" s="1152"/>
      <c r="E33" s="1152"/>
      <c r="F33" s="1152"/>
      <c r="G33" s="1152"/>
      <c r="H33" s="1152"/>
      <c r="I33" s="1152"/>
      <c r="J33" s="1153"/>
      <c r="K33" s="288"/>
      <c r="L33" s="288"/>
      <c r="M33" s="306"/>
      <c r="N33" s="304"/>
    </row>
    <row r="34" spans="1:15" s="287" customFormat="1" ht="11.25" x14ac:dyDescent="0.2">
      <c r="A34" s="1168" t="s">
        <v>598</v>
      </c>
      <c r="B34" s="1169"/>
      <c r="C34" s="1169"/>
      <c r="D34" s="1169"/>
      <c r="E34" s="1169"/>
      <c r="F34" s="1169"/>
      <c r="G34" s="1169"/>
      <c r="H34" s="1170"/>
      <c r="I34" s="1171" t="s">
        <v>253</v>
      </c>
      <c r="J34" s="1172"/>
      <c r="K34" s="288"/>
      <c r="L34" s="288"/>
      <c r="M34" s="288"/>
      <c r="N34" s="305"/>
      <c r="O34" s="305"/>
    </row>
    <row r="35" spans="1:15" s="287" customFormat="1" ht="15" customHeight="1" thickBot="1" x14ac:dyDescent="0.25">
      <c r="A35" s="1141"/>
      <c r="B35" s="1142"/>
      <c r="C35" s="1142"/>
      <c r="D35" s="1142"/>
      <c r="E35" s="1142"/>
      <c r="F35" s="1142"/>
      <c r="G35" s="1142"/>
      <c r="H35" s="1143"/>
      <c r="I35" s="1144" t="str">
        <f>IFERROR(+VLOOKUP(A35,$N$19:$O$23,2,0)," ")</f>
        <v xml:space="preserve"> </v>
      </c>
      <c r="J35" s="1145"/>
      <c r="K35" s="288"/>
      <c r="L35" s="288"/>
      <c r="M35" s="307"/>
      <c r="N35" s="1154"/>
      <c r="O35" s="1155"/>
    </row>
    <row r="36" spans="1:15" s="287" customFormat="1" ht="16.5" thickBot="1" x14ac:dyDescent="0.25">
      <c r="A36" s="1141"/>
      <c r="B36" s="1142"/>
      <c r="C36" s="1142"/>
      <c r="D36" s="1142"/>
      <c r="E36" s="1142"/>
      <c r="F36" s="1142"/>
      <c r="G36" s="1142"/>
      <c r="H36" s="1143"/>
      <c r="I36" s="1144" t="str">
        <f t="shared" ref="I36:I40" si="0">IFERROR(+VLOOKUP(A36,$N$19:$O$23,2,0)," ")</f>
        <v xml:space="preserve"> </v>
      </c>
      <c r="J36" s="1145"/>
      <c r="K36" s="288"/>
      <c r="L36" s="288"/>
      <c r="M36" s="308" t="s">
        <v>235</v>
      </c>
      <c r="N36" s="309">
        <v>0.95</v>
      </c>
      <c r="O36" s="309">
        <v>1</v>
      </c>
    </row>
    <row r="37" spans="1:15" s="287" customFormat="1" ht="16.5" thickBot="1" x14ac:dyDescent="0.25">
      <c r="A37" s="1141"/>
      <c r="B37" s="1142"/>
      <c r="C37" s="1142"/>
      <c r="D37" s="1142"/>
      <c r="E37" s="1142"/>
      <c r="F37" s="1142"/>
      <c r="G37" s="1142"/>
      <c r="H37" s="1143"/>
      <c r="I37" s="1144" t="str">
        <f t="shared" si="0"/>
        <v xml:space="preserve"> </v>
      </c>
      <c r="J37" s="1145"/>
      <c r="K37" s="288"/>
      <c r="L37" s="288"/>
      <c r="M37" s="310" t="s">
        <v>236</v>
      </c>
      <c r="N37" s="309">
        <v>0.9</v>
      </c>
      <c r="O37" s="309">
        <v>0.94989999999999997</v>
      </c>
    </row>
    <row r="38" spans="1:15" s="287" customFormat="1" ht="16.5" thickBot="1" x14ac:dyDescent="0.25">
      <c r="A38" s="1141"/>
      <c r="B38" s="1142"/>
      <c r="C38" s="1142"/>
      <c r="D38" s="1142"/>
      <c r="E38" s="1142"/>
      <c r="F38" s="1142"/>
      <c r="G38" s="1142"/>
      <c r="H38" s="1143"/>
      <c r="I38" s="1144" t="str">
        <f t="shared" si="0"/>
        <v xml:space="preserve"> </v>
      </c>
      <c r="J38" s="1145"/>
      <c r="K38" s="288"/>
      <c r="L38" s="288"/>
      <c r="M38" s="310" t="s">
        <v>237</v>
      </c>
      <c r="N38" s="311">
        <v>0.8</v>
      </c>
      <c r="O38" s="311">
        <v>0.89990000000000003</v>
      </c>
    </row>
    <row r="39" spans="1:15" s="287" customFormat="1" ht="16.5" thickBot="1" x14ac:dyDescent="0.25">
      <c r="A39" s="1141"/>
      <c r="B39" s="1142"/>
      <c r="C39" s="1142"/>
      <c r="D39" s="1142"/>
      <c r="E39" s="1142"/>
      <c r="F39" s="1142"/>
      <c r="G39" s="1142"/>
      <c r="H39" s="1143"/>
      <c r="I39" s="1144" t="str">
        <f t="shared" si="0"/>
        <v xml:space="preserve"> </v>
      </c>
      <c r="J39" s="1145"/>
      <c r="K39" s="288"/>
      <c r="L39" s="288"/>
      <c r="M39" s="310" t="s">
        <v>238</v>
      </c>
      <c r="N39" s="309">
        <v>0.7</v>
      </c>
      <c r="O39" s="309">
        <v>0.79990000000000006</v>
      </c>
    </row>
    <row r="40" spans="1:15" s="287" customFormat="1" ht="16.5" thickBot="1" x14ac:dyDescent="0.25">
      <c r="A40" s="1141"/>
      <c r="B40" s="1142"/>
      <c r="C40" s="1142"/>
      <c r="D40" s="1142"/>
      <c r="E40" s="1142"/>
      <c r="F40" s="1142"/>
      <c r="G40" s="1142"/>
      <c r="H40" s="1143"/>
      <c r="I40" s="1144" t="str">
        <f t="shared" si="0"/>
        <v xml:space="preserve"> </v>
      </c>
      <c r="J40" s="1145"/>
      <c r="K40" s="288"/>
      <c r="L40" s="288"/>
      <c r="M40" s="310" t="s">
        <v>239</v>
      </c>
      <c r="N40" s="312" t="s">
        <v>262</v>
      </c>
      <c r="O40" s="309">
        <v>0.69989999999999997</v>
      </c>
    </row>
    <row r="41" spans="1:15" s="287" customFormat="1" ht="11.25" x14ac:dyDescent="0.2">
      <c r="A41" s="1146" t="s">
        <v>603</v>
      </c>
      <c r="B41" s="1147"/>
      <c r="C41" s="1147"/>
      <c r="D41" s="1147"/>
      <c r="E41" s="1147"/>
      <c r="F41" s="1147"/>
      <c r="G41" s="1147"/>
      <c r="H41" s="1148"/>
      <c r="I41" s="1149">
        <f>MAX(I35:J40)</f>
        <v>0</v>
      </c>
      <c r="J41" s="1150"/>
      <c r="K41" s="288"/>
      <c r="L41" s="288"/>
      <c r="M41" s="288"/>
      <c r="N41" s="305"/>
      <c r="O41" s="305"/>
    </row>
    <row r="42" spans="1:15" s="287" customFormat="1" ht="5.25" customHeight="1" x14ac:dyDescent="0.2">
      <c r="E42" s="288"/>
      <c r="F42" s="288"/>
      <c r="G42" s="288"/>
      <c r="H42" s="288"/>
      <c r="I42" s="288"/>
      <c r="J42" s="288"/>
      <c r="K42" s="288"/>
      <c r="L42" s="288"/>
    </row>
    <row r="43" spans="1:15" s="287" customFormat="1" ht="22.5" customHeight="1" x14ac:dyDescent="0.2">
      <c r="A43" s="1151" t="s">
        <v>599</v>
      </c>
      <c r="B43" s="1152"/>
      <c r="C43" s="1152"/>
      <c r="D43" s="1152"/>
      <c r="E43" s="1152"/>
      <c r="F43" s="1152"/>
      <c r="G43" s="1152"/>
      <c r="H43" s="1152"/>
      <c r="I43" s="1152"/>
      <c r="J43" s="1153"/>
      <c r="K43" s="288"/>
      <c r="L43" s="288"/>
    </row>
    <row r="44" spans="1:15" s="287" customFormat="1" ht="11.25" x14ac:dyDescent="0.2">
      <c r="A44" s="1136" t="s">
        <v>255</v>
      </c>
      <c r="B44" s="1137"/>
      <c r="C44" s="1137"/>
      <c r="D44" s="1137"/>
      <c r="E44" s="1137"/>
      <c r="F44" s="1138"/>
      <c r="G44" s="1139" t="s">
        <v>594</v>
      </c>
      <c r="H44" s="1140"/>
      <c r="I44" s="1139" t="s">
        <v>257</v>
      </c>
      <c r="J44" s="1140"/>
      <c r="K44" s="288"/>
      <c r="L44" s="288"/>
    </row>
    <row r="45" spans="1:15" s="287" customFormat="1" ht="13.5" customHeight="1" x14ac:dyDescent="0.2">
      <c r="A45" s="330" t="s">
        <v>258</v>
      </c>
      <c r="B45" s="1240" t="s">
        <v>568</v>
      </c>
      <c r="C45" s="1241"/>
      <c r="D45" s="1241"/>
      <c r="E45" s="1241"/>
      <c r="F45" s="1242"/>
      <c r="G45" s="1243">
        <f>(H14*$I$14)</f>
        <v>0</v>
      </c>
      <c r="H45" s="1244"/>
      <c r="I45" s="1103" t="str">
        <f>IF(G50=0%," ",IF(G50&lt;N39,$M$40,IF(G50&lt;N38,$M$39,IF(G50&lt;N37,$M$38,IF(G50&lt;N36,$M$37,IF(G50&lt;=O36,M36,"REVISAR"))))))</f>
        <v xml:space="preserve"> </v>
      </c>
      <c r="J45" s="1104"/>
      <c r="K45" s="288"/>
      <c r="L45" s="288"/>
    </row>
    <row r="46" spans="1:15" s="287" customFormat="1" ht="11.25" x14ac:dyDescent="0.2">
      <c r="A46" s="330" t="s">
        <v>249</v>
      </c>
      <c r="B46" s="1240" t="s">
        <v>567</v>
      </c>
      <c r="C46" s="1241"/>
      <c r="D46" s="1241"/>
      <c r="E46" s="1241"/>
      <c r="F46" s="1242"/>
      <c r="G46" s="1243">
        <f>I23</f>
        <v>0</v>
      </c>
      <c r="H46" s="1244"/>
      <c r="I46" s="1105"/>
      <c r="J46" s="1106"/>
      <c r="K46" s="288"/>
      <c r="L46" s="288"/>
    </row>
    <row r="47" spans="1:15" s="287" customFormat="1" ht="11.25" x14ac:dyDescent="0.2">
      <c r="A47" s="330" t="s">
        <v>260</v>
      </c>
      <c r="B47" s="1240" t="s">
        <v>264</v>
      </c>
      <c r="C47" s="1241"/>
      <c r="D47" s="1241"/>
      <c r="E47" s="1241"/>
      <c r="F47" s="1242"/>
      <c r="G47" s="1243">
        <f>I27</f>
        <v>0</v>
      </c>
      <c r="H47" s="1244"/>
      <c r="I47" s="1105"/>
      <c r="J47" s="1106"/>
    </row>
    <row r="48" spans="1:15" s="287" customFormat="1" ht="11.25" x14ac:dyDescent="0.2">
      <c r="A48" s="330" t="s">
        <v>263</v>
      </c>
      <c r="B48" s="1240" t="s">
        <v>261</v>
      </c>
      <c r="C48" s="1241"/>
      <c r="D48" s="1241"/>
      <c r="E48" s="1241"/>
      <c r="F48" s="1242"/>
      <c r="G48" s="1243">
        <f>I31</f>
        <v>0</v>
      </c>
      <c r="H48" s="1244"/>
      <c r="I48" s="1105"/>
      <c r="J48" s="1106"/>
    </row>
    <row r="49" spans="1:17" s="287" customFormat="1" ht="11.25" x14ac:dyDescent="0.2">
      <c r="A49" s="330" t="s">
        <v>276</v>
      </c>
      <c r="B49" s="331" t="s">
        <v>571</v>
      </c>
      <c r="C49" s="331"/>
      <c r="D49" s="331"/>
      <c r="E49" s="331"/>
      <c r="F49" s="332"/>
      <c r="G49" s="1250">
        <f>MAX(I35:J40)</f>
        <v>0</v>
      </c>
      <c r="H49" s="1251"/>
      <c r="I49" s="1105"/>
      <c r="J49" s="1106"/>
      <c r="N49" s="1103"/>
      <c r="O49" s="1104"/>
      <c r="P49" s="305"/>
      <c r="Q49" s="313"/>
    </row>
    <row r="50" spans="1:17" s="287" customFormat="1" ht="12" thickBot="1" x14ac:dyDescent="0.25">
      <c r="A50" s="1245" t="s">
        <v>604</v>
      </c>
      <c r="B50" s="1246"/>
      <c r="C50" s="1246"/>
      <c r="D50" s="1246"/>
      <c r="E50" s="1246"/>
      <c r="F50" s="1247"/>
      <c r="G50" s="1248">
        <f>TRUNC(SUM(G45+G46+G47+G48)-G49,4)</f>
        <v>0</v>
      </c>
      <c r="H50" s="1249"/>
      <c r="I50" s="1131"/>
      <c r="J50" s="1132"/>
      <c r="N50" s="1105"/>
      <c r="O50" s="1106"/>
      <c r="P50" s="305"/>
      <c r="Q50" s="313"/>
    </row>
    <row r="51" spans="1:17" s="287" customFormat="1" ht="5.25" customHeight="1" x14ac:dyDescent="0.2">
      <c r="A51" s="341"/>
      <c r="B51" s="342"/>
      <c r="C51" s="314"/>
      <c r="D51" s="314"/>
      <c r="E51" s="315"/>
      <c r="F51" s="315"/>
      <c r="G51" s="315"/>
      <c r="H51" s="315"/>
      <c r="I51" s="315"/>
      <c r="J51" s="316"/>
      <c r="N51" s="1105"/>
      <c r="O51" s="1106"/>
      <c r="P51" s="305"/>
      <c r="Q51" s="313"/>
    </row>
    <row r="52" spans="1:17" s="287" customFormat="1" ht="11.25" x14ac:dyDescent="0.2">
      <c r="A52" s="1226" t="s">
        <v>616</v>
      </c>
      <c r="B52" s="1227"/>
      <c r="C52" s="305"/>
      <c r="D52" s="305"/>
      <c r="E52" s="288"/>
      <c r="F52" s="288"/>
      <c r="G52" s="288"/>
      <c r="H52" s="288"/>
      <c r="I52" s="288"/>
      <c r="J52" s="318"/>
      <c r="N52" s="1105"/>
      <c r="O52" s="1106"/>
      <c r="P52" s="305"/>
      <c r="Q52" s="313"/>
    </row>
    <row r="53" spans="1:17" s="287" customFormat="1" ht="11.25" x14ac:dyDescent="0.2">
      <c r="A53" s="1228"/>
      <c r="B53" s="1229"/>
      <c r="C53" s="1229"/>
      <c r="D53" s="1229"/>
      <c r="E53" s="1229"/>
      <c r="F53" s="1229"/>
      <c r="G53" s="1229"/>
      <c r="H53" s="1229"/>
      <c r="I53" s="1229"/>
      <c r="J53" s="1230"/>
      <c r="N53" s="1105"/>
      <c r="O53" s="1106"/>
      <c r="P53" s="305"/>
      <c r="Q53" s="313"/>
    </row>
    <row r="54" spans="1:17" s="287" customFormat="1" ht="12" thickBot="1" x14ac:dyDescent="0.25">
      <c r="A54" s="1231"/>
      <c r="B54" s="1232"/>
      <c r="C54" s="1232"/>
      <c r="D54" s="1232"/>
      <c r="E54" s="1232"/>
      <c r="F54" s="1232"/>
      <c r="G54" s="1232"/>
      <c r="H54" s="1232"/>
      <c r="I54" s="1232"/>
      <c r="J54" s="1233"/>
      <c r="N54" s="1131"/>
      <c r="O54" s="1132"/>
      <c r="P54" s="305"/>
      <c r="Q54" s="313"/>
    </row>
    <row r="55" spans="1:17" s="287" customFormat="1" ht="11.25" x14ac:dyDescent="0.2">
      <c r="A55" s="1231"/>
      <c r="B55" s="1232"/>
      <c r="C55" s="1232"/>
      <c r="D55" s="1232"/>
      <c r="E55" s="1232"/>
      <c r="F55" s="1232"/>
      <c r="G55" s="1232"/>
      <c r="H55" s="1232"/>
      <c r="I55" s="1232"/>
      <c r="J55" s="1233"/>
      <c r="P55" s="305"/>
      <c r="Q55" s="313"/>
    </row>
    <row r="56" spans="1:17" s="287" customFormat="1" ht="11.25" x14ac:dyDescent="0.2">
      <c r="A56" s="1231"/>
      <c r="B56" s="1232"/>
      <c r="C56" s="1232"/>
      <c r="D56" s="1232"/>
      <c r="E56" s="1232"/>
      <c r="F56" s="1232"/>
      <c r="G56" s="1232"/>
      <c r="H56" s="1232"/>
      <c r="I56" s="1232"/>
      <c r="J56" s="1233"/>
      <c r="P56" s="305"/>
      <c r="Q56" s="313"/>
    </row>
    <row r="57" spans="1:17" s="287" customFormat="1" ht="13.5" customHeight="1" thickBot="1" x14ac:dyDescent="0.25">
      <c r="A57" s="1235"/>
      <c r="B57" s="1236"/>
      <c r="C57" s="1236"/>
      <c r="D57" s="1236"/>
      <c r="E57" s="1236"/>
      <c r="F57" s="1236"/>
      <c r="G57" s="1236"/>
      <c r="H57" s="1236"/>
      <c r="I57" s="1236"/>
      <c r="J57" s="1237"/>
      <c r="P57" s="305"/>
      <c r="Q57" s="313"/>
    </row>
    <row r="58" spans="1:17" s="287" customFormat="1" ht="12.75" x14ac:dyDescent="0.2">
      <c r="A58" s="317"/>
      <c r="B58" s="352" t="s">
        <v>617</v>
      </c>
      <c r="C58" s="1238"/>
      <c r="D58" s="1238"/>
      <c r="E58" s="288"/>
      <c r="F58" s="288"/>
      <c r="G58" s="288"/>
      <c r="H58" s="288"/>
      <c r="I58" s="288"/>
      <c r="J58" s="318"/>
      <c r="P58" s="305"/>
      <c r="Q58" s="313"/>
    </row>
    <row r="59" spans="1:17" s="287" customFormat="1" ht="11.25" x14ac:dyDescent="0.2">
      <c r="A59" s="317"/>
      <c r="B59" s="305"/>
      <c r="C59" s="305"/>
      <c r="D59" s="305"/>
      <c r="E59" s="288"/>
      <c r="F59" s="288"/>
      <c r="G59" s="288"/>
      <c r="H59" s="288"/>
      <c r="I59" s="288"/>
      <c r="J59" s="318"/>
      <c r="P59" s="305"/>
      <c r="Q59" s="313"/>
    </row>
    <row r="60" spans="1:17" s="287" customFormat="1" ht="11.25" x14ac:dyDescent="0.2">
      <c r="A60" s="317"/>
      <c r="B60" s="305"/>
      <c r="C60" s="305"/>
      <c r="D60" s="305"/>
      <c r="E60" s="288"/>
      <c r="F60" s="288"/>
      <c r="G60" s="288"/>
      <c r="H60" s="288"/>
      <c r="I60" s="288"/>
      <c r="J60" s="318"/>
      <c r="P60" s="305"/>
      <c r="Q60" s="313"/>
    </row>
    <row r="61" spans="1:17" s="287" customFormat="1" ht="11.25" x14ac:dyDescent="0.2">
      <c r="A61" s="317"/>
      <c r="B61" s="305"/>
      <c r="C61" s="305"/>
      <c r="D61" s="305"/>
      <c r="E61" s="288"/>
      <c r="F61" s="288"/>
      <c r="G61" s="288"/>
      <c r="H61" s="288"/>
      <c r="I61" s="288"/>
      <c r="J61" s="318"/>
      <c r="P61" s="305"/>
      <c r="Q61" s="313"/>
    </row>
    <row r="62" spans="1:17" s="287" customFormat="1" ht="11.25" x14ac:dyDescent="0.2">
      <c r="A62" s="317"/>
      <c r="B62" s="305"/>
      <c r="C62" s="305"/>
      <c r="D62" s="305"/>
      <c r="E62" s="288"/>
      <c r="F62" s="288"/>
      <c r="G62" s="288"/>
      <c r="H62" s="288"/>
      <c r="I62" s="288"/>
      <c r="J62" s="318"/>
      <c r="P62" s="305"/>
      <c r="Q62" s="313"/>
    </row>
    <row r="63" spans="1:17" s="287" customFormat="1" ht="11.25" x14ac:dyDescent="0.2">
      <c r="A63" s="317"/>
      <c r="B63" s="305"/>
      <c r="C63" s="305"/>
      <c r="D63" s="305"/>
      <c r="E63" s="1229"/>
      <c r="F63" s="1229"/>
      <c r="G63" s="1229"/>
      <c r="H63" s="288"/>
      <c r="I63" s="288"/>
      <c r="J63" s="318"/>
      <c r="P63" s="305"/>
      <c r="Q63" s="313"/>
    </row>
    <row r="64" spans="1:17" s="287" customFormat="1" ht="11.25" x14ac:dyDescent="0.2">
      <c r="A64" s="317"/>
      <c r="B64" s="305"/>
      <c r="C64" s="305"/>
      <c r="D64" s="288"/>
      <c r="E64" s="1234" t="s">
        <v>595</v>
      </c>
      <c r="F64" s="1234"/>
      <c r="G64" s="1234"/>
      <c r="I64" s="288"/>
      <c r="J64" s="318"/>
      <c r="K64" s="288"/>
      <c r="L64" s="288"/>
    </row>
    <row r="65" spans="1:15" s="287" customFormat="1" ht="11.25" x14ac:dyDescent="0.2">
      <c r="A65" s="317"/>
      <c r="B65" s="1183"/>
      <c r="C65" s="1183"/>
      <c r="D65" s="1183"/>
      <c r="E65" s="288"/>
      <c r="F65" s="288"/>
      <c r="I65" s="288"/>
      <c r="J65" s="318"/>
      <c r="K65" s="288"/>
      <c r="L65" s="288"/>
    </row>
    <row r="66" spans="1:15" s="287" customFormat="1" ht="11.25" x14ac:dyDescent="0.2">
      <c r="A66" s="317"/>
      <c r="B66" s="305"/>
      <c r="C66" s="305"/>
      <c r="D66" s="303"/>
      <c r="E66" s="515" t="s">
        <v>558</v>
      </c>
      <c r="F66" s="1239"/>
      <c r="G66" s="1239"/>
      <c r="H66" s="1239"/>
      <c r="I66" s="288"/>
      <c r="J66" s="318"/>
      <c r="K66" s="288"/>
      <c r="L66" s="288"/>
    </row>
    <row r="67" spans="1:15" s="287" customFormat="1" ht="13.5" customHeight="1" thickBot="1" x14ac:dyDescent="0.25">
      <c r="A67" s="319"/>
      <c r="B67" s="305"/>
      <c r="C67" s="305"/>
      <c r="D67" s="305"/>
      <c r="E67" s="516" t="s">
        <v>574</v>
      </c>
      <c r="F67" s="1225"/>
      <c r="G67" s="1225"/>
      <c r="H67" s="320"/>
      <c r="I67" s="321"/>
      <c r="J67" s="322"/>
    </row>
    <row r="68" spans="1:15" s="287" customFormat="1" ht="11.25" hidden="1" customHeight="1" x14ac:dyDescent="0.2">
      <c r="A68" s="323"/>
      <c r="B68" s="323"/>
      <c r="C68" s="323"/>
      <c r="D68" s="323"/>
      <c r="E68" s="324"/>
      <c r="F68" s="324"/>
      <c r="G68" s="324"/>
      <c r="H68" s="324"/>
      <c r="I68" s="324"/>
      <c r="J68" s="324"/>
    </row>
    <row r="69" spans="1:15" s="287" customFormat="1" ht="11.25" hidden="1" customHeight="1" x14ac:dyDescent="0.2">
      <c r="A69" s="323"/>
      <c r="B69" s="323"/>
      <c r="C69" s="323"/>
      <c r="D69" s="323"/>
      <c r="E69" s="324"/>
      <c r="F69" s="324"/>
      <c r="G69" s="324"/>
      <c r="H69" s="324"/>
      <c r="I69" s="324"/>
      <c r="J69" s="324"/>
    </row>
    <row r="70" spans="1:15" s="287" customFormat="1" ht="11.25" hidden="1" x14ac:dyDescent="0.2">
      <c r="A70" s="325"/>
      <c r="B70" s="325"/>
      <c r="C70" s="325"/>
      <c r="D70" s="325"/>
      <c r="E70" s="325"/>
      <c r="F70" s="325"/>
      <c r="G70" s="326"/>
      <c r="H70" s="325"/>
      <c r="I70" s="326"/>
      <c r="J70" s="326"/>
    </row>
    <row r="71" spans="1:15" s="287" customFormat="1" ht="11.25" hidden="1" x14ac:dyDescent="0.2">
      <c r="A71" s="325"/>
      <c r="B71" s="325"/>
      <c r="C71" s="325"/>
      <c r="D71" s="325"/>
      <c r="E71" s="325"/>
      <c r="F71" s="325"/>
      <c r="G71" s="326"/>
      <c r="H71" s="325"/>
      <c r="I71" s="326"/>
      <c r="J71" s="326"/>
      <c r="K71" s="327"/>
      <c r="L71" s="327"/>
      <c r="M71" s="282"/>
      <c r="N71" s="282"/>
      <c r="O71" s="282"/>
    </row>
    <row r="72" spans="1:15" s="287" customFormat="1" ht="11.25" hidden="1" x14ac:dyDescent="0.2">
      <c r="A72" s="325"/>
      <c r="B72" s="325"/>
      <c r="C72" s="325"/>
      <c r="D72" s="325"/>
      <c r="E72" s="325"/>
      <c r="F72" s="325"/>
      <c r="G72" s="326"/>
      <c r="H72" s="325"/>
      <c r="I72" s="326"/>
      <c r="J72" s="326"/>
      <c r="M72" s="282"/>
      <c r="N72" s="282"/>
      <c r="O72" s="282"/>
    </row>
    <row r="73" spans="1:15" s="287" customFormat="1" ht="11.25" hidden="1" x14ac:dyDescent="0.2">
      <c r="A73" s="325"/>
      <c r="B73" s="325"/>
      <c r="C73" s="325"/>
      <c r="D73" s="325"/>
      <c r="E73" s="325"/>
      <c r="F73" s="325"/>
      <c r="G73" s="326"/>
      <c r="H73" s="325"/>
      <c r="I73" s="326"/>
      <c r="J73" s="326"/>
      <c r="K73" s="288"/>
      <c r="L73" s="288"/>
      <c r="M73" s="282"/>
      <c r="N73" s="282"/>
      <c r="O73" s="282"/>
    </row>
    <row r="74" spans="1:15" s="287" customFormat="1" ht="11.25" hidden="1" x14ac:dyDescent="0.2">
      <c r="A74" s="325"/>
      <c r="B74" s="325"/>
      <c r="C74" s="325"/>
      <c r="D74" s="325"/>
      <c r="E74" s="325"/>
      <c r="F74" s="325"/>
      <c r="G74" s="326"/>
      <c r="H74" s="325"/>
      <c r="I74" s="326"/>
      <c r="J74" s="326"/>
      <c r="K74" s="288"/>
      <c r="L74" s="288"/>
      <c r="M74" s="282"/>
      <c r="N74" s="282"/>
      <c r="O74" s="282"/>
    </row>
    <row r="75" spans="1:15" s="287" customFormat="1" ht="11.25" hidden="1" x14ac:dyDescent="0.2">
      <c r="A75" s="325"/>
      <c r="B75" s="325"/>
      <c r="C75" s="325"/>
      <c r="D75" s="325"/>
      <c r="E75" s="325"/>
      <c r="F75" s="325"/>
      <c r="G75" s="326"/>
      <c r="H75" s="325"/>
      <c r="I75" s="326"/>
      <c r="J75" s="326"/>
      <c r="K75" s="288"/>
      <c r="L75" s="288"/>
      <c r="M75" s="282"/>
      <c r="N75" s="282"/>
      <c r="O75" s="282"/>
    </row>
    <row r="76" spans="1:15" s="287" customFormat="1" ht="11.25" hidden="1" x14ac:dyDescent="0.2">
      <c r="A76" s="325"/>
      <c r="B76" s="325"/>
      <c r="C76" s="325"/>
      <c r="D76" s="325"/>
      <c r="E76" s="325"/>
      <c r="F76" s="325"/>
      <c r="G76" s="326"/>
      <c r="H76" s="325"/>
      <c r="I76" s="326"/>
      <c r="J76" s="326"/>
      <c r="K76" s="288"/>
      <c r="L76" s="288"/>
      <c r="M76" s="282"/>
      <c r="N76" s="282"/>
      <c r="O76" s="282"/>
    </row>
    <row r="77" spans="1:15" s="287" customFormat="1" ht="11.25" hidden="1" x14ac:dyDescent="0.2">
      <c r="A77" s="325"/>
      <c r="B77" s="325"/>
      <c r="C77" s="325"/>
      <c r="D77" s="325"/>
      <c r="E77" s="325"/>
      <c r="F77" s="325"/>
      <c r="G77" s="326"/>
      <c r="H77" s="325"/>
      <c r="I77" s="326"/>
      <c r="J77" s="326"/>
      <c r="K77" s="288"/>
      <c r="L77" s="288"/>
      <c r="M77" s="282"/>
      <c r="N77" s="282"/>
      <c r="O77" s="282"/>
    </row>
    <row r="78" spans="1:15" s="287" customFormat="1" ht="11.25" hidden="1" x14ac:dyDescent="0.2">
      <c r="A78" s="325"/>
      <c r="B78" s="325"/>
      <c r="C78" s="325"/>
      <c r="D78" s="325"/>
      <c r="E78" s="325"/>
      <c r="F78" s="325"/>
      <c r="G78" s="326"/>
      <c r="H78" s="325"/>
      <c r="I78" s="326"/>
      <c r="J78" s="326"/>
      <c r="K78" s="288"/>
      <c r="L78" s="288"/>
      <c r="M78" s="282"/>
      <c r="N78" s="282"/>
      <c r="O78" s="282"/>
    </row>
    <row r="79" spans="1:15" s="287" customFormat="1" ht="11.25" hidden="1" x14ac:dyDescent="0.2">
      <c r="A79" s="325"/>
      <c r="B79" s="325"/>
      <c r="C79" s="325"/>
      <c r="D79" s="325"/>
      <c r="E79" s="325"/>
      <c r="F79" s="325"/>
      <c r="G79" s="326"/>
      <c r="H79" s="325"/>
      <c r="I79" s="326"/>
      <c r="J79" s="326"/>
      <c r="K79" s="288"/>
      <c r="L79" s="288"/>
      <c r="M79" s="282"/>
      <c r="N79" s="282"/>
      <c r="O79" s="282"/>
    </row>
    <row r="80" spans="1:15" s="287" customFormat="1" ht="11.25" hidden="1" x14ac:dyDescent="0.2">
      <c r="A80" s="325"/>
      <c r="B80" s="325"/>
      <c r="C80" s="325"/>
      <c r="D80" s="325"/>
      <c r="E80" s="325"/>
      <c r="F80" s="325"/>
      <c r="G80" s="326"/>
      <c r="H80" s="325"/>
      <c r="I80" s="326"/>
      <c r="J80" s="326"/>
      <c r="K80" s="288"/>
      <c r="L80" s="288"/>
      <c r="M80" s="282"/>
      <c r="N80" s="282"/>
      <c r="O80" s="282"/>
    </row>
    <row r="81" spans="1:15" s="287" customFormat="1" ht="11.25" hidden="1" x14ac:dyDescent="0.2">
      <c r="A81" s="325"/>
      <c r="B81" s="325"/>
      <c r="C81" s="325"/>
      <c r="D81" s="325"/>
      <c r="E81" s="325"/>
      <c r="F81" s="325"/>
      <c r="G81" s="326"/>
      <c r="H81" s="325"/>
      <c r="I81" s="326"/>
      <c r="J81" s="326"/>
      <c r="K81" s="288"/>
      <c r="L81" s="288"/>
      <c r="M81" s="282"/>
      <c r="N81" s="282"/>
      <c r="O81" s="282"/>
    </row>
    <row r="82" spans="1:15" ht="13.5" hidden="1" customHeight="1" x14ac:dyDescent="0.2"/>
    <row r="83" spans="1:15" ht="13.5" hidden="1" customHeight="1" x14ac:dyDescent="0.2"/>
    <row r="84" spans="1:15" ht="13.5" hidden="1" customHeight="1" x14ac:dyDescent="0.2"/>
    <row r="85" spans="1:15" ht="13.5" hidden="1" customHeight="1" x14ac:dyDescent="0.2"/>
    <row r="86" spans="1:15" ht="13.5" hidden="1" customHeight="1" x14ac:dyDescent="0.2"/>
    <row r="87" spans="1:15" ht="13.5" hidden="1" customHeight="1" x14ac:dyDescent="0.2"/>
    <row r="88" spans="1:15" ht="13.5" hidden="1" customHeight="1" x14ac:dyDescent="0.2"/>
    <row r="89" spans="1:15" ht="13.5" hidden="1" customHeight="1" x14ac:dyDescent="0.2"/>
    <row r="90" spans="1:15" ht="13.5" hidden="1" customHeight="1" x14ac:dyDescent="0.2"/>
    <row r="91" spans="1:15" ht="13.5" hidden="1" customHeight="1" x14ac:dyDescent="0.2"/>
    <row r="92" spans="1:15" ht="13.5" hidden="1" customHeight="1" x14ac:dyDescent="0.2"/>
    <row r="93" spans="1:15" ht="13.5" hidden="1" customHeight="1" x14ac:dyDescent="0.2"/>
    <row r="94" spans="1:15" ht="13.5" hidden="1" customHeight="1" x14ac:dyDescent="0.2"/>
    <row r="95" spans="1:15" ht="13.5" hidden="1" customHeight="1" x14ac:dyDescent="0.2"/>
    <row r="96" spans="1:15" ht="13.5" hidden="1" customHeight="1" x14ac:dyDescent="0.2"/>
    <row r="97" ht="13.5" hidden="1" customHeight="1" x14ac:dyDescent="0.2"/>
  </sheetData>
  <sheetProtection algorithmName="SHA-512" hashValue="Axolss7K91cRLQrAhJ+fecRwzvzVLYaSbIwqorYnH8fwMd1mtVnkortJ2FYedqbpHSn8fM9JFfPj0Fz8WAEERA==" saltValue="Bm7Lzsaegz4eQ90kTgXcjA==" spinCount="100000" sheet="1" objects="1" scenarios="1"/>
  <protectedRanges>
    <protectedRange sqref="A53:J57" name="Rango5"/>
    <protectedRange sqref="I31:J31" name="Rango3"/>
    <protectedRange sqref="H14" name="Rango1"/>
    <protectedRange sqref="I27:J27" name="Rango2"/>
    <protectedRange sqref="A35:H40" name="Rango4"/>
    <protectedRange sqref="C58" name="Rango17_1"/>
  </protectedRanges>
  <mergeCells count="98">
    <mergeCell ref="A39:H39"/>
    <mergeCell ref="I39:J39"/>
    <mergeCell ref="A25:H25"/>
    <mergeCell ref="B45:F45"/>
    <mergeCell ref="G45:H45"/>
    <mergeCell ref="I45:J50"/>
    <mergeCell ref="B46:F46"/>
    <mergeCell ref="G46:H46"/>
    <mergeCell ref="A50:F50"/>
    <mergeCell ref="G50:H50"/>
    <mergeCell ref="B47:F47"/>
    <mergeCell ref="G47:H47"/>
    <mergeCell ref="B48:F48"/>
    <mergeCell ref="G48:H48"/>
    <mergeCell ref="G49:H49"/>
    <mergeCell ref="I27:J27"/>
    <mergeCell ref="F8:G8"/>
    <mergeCell ref="A7:B8"/>
    <mergeCell ref="C7:E8"/>
    <mergeCell ref="F67:G67"/>
    <mergeCell ref="A52:B52"/>
    <mergeCell ref="A53:J53"/>
    <mergeCell ref="A54:J54"/>
    <mergeCell ref="A55:J55"/>
    <mergeCell ref="A56:J56"/>
    <mergeCell ref="B65:D65"/>
    <mergeCell ref="E64:G64"/>
    <mergeCell ref="E63:G63"/>
    <mergeCell ref="A57:J57"/>
    <mergeCell ref="C58:D58"/>
    <mergeCell ref="F66:H66"/>
    <mergeCell ref="A24:J24"/>
    <mergeCell ref="E1:H4"/>
    <mergeCell ref="A1:D4"/>
    <mergeCell ref="H8:I8"/>
    <mergeCell ref="I25:J25"/>
    <mergeCell ref="A26:H26"/>
    <mergeCell ref="I26:J26"/>
    <mergeCell ref="F7:G7"/>
    <mergeCell ref="H7:J7"/>
    <mergeCell ref="A19:H19"/>
    <mergeCell ref="I19:J19"/>
    <mergeCell ref="A20:H20"/>
    <mergeCell ref="I20:J20"/>
    <mergeCell ref="A9:B9"/>
    <mergeCell ref="C9:E9"/>
    <mergeCell ref="F9:G9"/>
    <mergeCell ref="H9:J9"/>
    <mergeCell ref="A5:J5"/>
    <mergeCell ref="A6:B6"/>
    <mergeCell ref="C6:E6"/>
    <mergeCell ref="F6:G6"/>
    <mergeCell ref="H6:J6"/>
    <mergeCell ref="O11:P11"/>
    <mergeCell ref="A17:H18"/>
    <mergeCell ref="I17:J18"/>
    <mergeCell ref="A16:J16"/>
    <mergeCell ref="A11:H13"/>
    <mergeCell ref="I11:J13"/>
    <mergeCell ref="A15:H15"/>
    <mergeCell ref="I15:J15"/>
    <mergeCell ref="A14:G14"/>
    <mergeCell ref="I14:J14"/>
    <mergeCell ref="I23:J23"/>
    <mergeCell ref="A21:H21"/>
    <mergeCell ref="I21:J21"/>
    <mergeCell ref="A22:H22"/>
    <mergeCell ref="I22:J22"/>
    <mergeCell ref="A23:H23"/>
    <mergeCell ref="N35:O35"/>
    <mergeCell ref="A28:J28"/>
    <mergeCell ref="A29:H29"/>
    <mergeCell ref="I29:J29"/>
    <mergeCell ref="A30:H30"/>
    <mergeCell ref="I30:J30"/>
    <mergeCell ref="A33:J33"/>
    <mergeCell ref="A34:H34"/>
    <mergeCell ref="I34:J34"/>
    <mergeCell ref="A35:H35"/>
    <mergeCell ref="I35:J35"/>
    <mergeCell ref="I31:J31"/>
    <mergeCell ref="A31:G31"/>
    <mergeCell ref="N49:O54"/>
    <mergeCell ref="A27:G27"/>
    <mergeCell ref="A44:F44"/>
    <mergeCell ref="G44:H44"/>
    <mergeCell ref="I44:J44"/>
    <mergeCell ref="A40:H40"/>
    <mergeCell ref="I40:J40"/>
    <mergeCell ref="A41:H41"/>
    <mergeCell ref="I41:J41"/>
    <mergeCell ref="A36:H36"/>
    <mergeCell ref="I36:J36"/>
    <mergeCell ref="A37:H37"/>
    <mergeCell ref="I37:J37"/>
    <mergeCell ref="A38:H38"/>
    <mergeCell ref="I38:J38"/>
    <mergeCell ref="A43:J43"/>
  </mergeCells>
  <dataValidations count="1">
    <dataValidation type="list" allowBlank="1" showInputMessage="1" showErrorMessage="1" errorTitle="Error en los datos" error="El dato introducido no es aceptable. Por favor, selecciona un dato de la lista._x000a_" promptTitle="Importante" prompt="Selecciona un dato de la lista; cualquier otro valor no será admitido." sqref="A35:H40" xr:uid="{00000000-0002-0000-0800-000000000000}">
      <formula1>$N$19:$N$23</formula1>
    </dataValidation>
  </dataValidations>
  <pageMargins left="0.7" right="0.7" top="0.75" bottom="0.75" header="0.3" footer="0.3"/>
  <pageSetup paperSize="9" scale="65" orientation="portrait" horizontalDpi="4294967294" verticalDpi="4294967294"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FORM.ED-01 ANTERIOR</vt:lpstr>
      <vt:lpstr>COMPT. TÉCNICAS</vt:lpstr>
      <vt:lpstr>COMPT. CONDUCTUALES</vt:lpstr>
      <vt:lpstr>FORM. CONS. ANTERIOR</vt:lpstr>
      <vt:lpstr>matriz</vt:lpstr>
      <vt:lpstr>EJEMPLO</vt:lpstr>
      <vt:lpstr>IN-GEP-02-02-FOR-02</vt:lpstr>
      <vt:lpstr>IN-GEP-02-02-FOR-03</vt:lpstr>
      <vt:lpstr>IN-GEP-02-02-FOR-09</vt:lpstr>
      <vt:lpstr>Ref.Diccionario de Competencias</vt:lpstr>
      <vt:lpstr>Hoja1</vt:lpstr>
      <vt:lpstr>'IN-GEP-02-02-FOR-02'!_1Excel_BuiltIn_Print_Area_1_1</vt:lpstr>
      <vt:lpstr>EJEMPLO!Área_de_impresión</vt:lpstr>
      <vt:lpstr>'FORM. CONS. ANTERIOR'!Área_de_impresión</vt:lpstr>
      <vt:lpstr>'FORM.ED-01 ANTERIOR'!Área_de_impresión</vt:lpstr>
      <vt:lpstr>'IN-GEP-02-02-FOR-02'!Área_de_impresión</vt:lpstr>
      <vt:lpstr>'IN-GEP-02-02-FOR-03'!Área_de_impresión</vt:lpstr>
      <vt:lpstr>'IN-GEP-02-02-FOR-09'!Área_de_impresión</vt:lpstr>
      <vt:lpstr>'Ref.Diccionario de Competencias'!Área_de_impresión</vt:lpstr>
      <vt:lpstr>COMPETENCIAS</vt:lpstr>
      <vt:lpstr>'IN-GEP-02-02-FOR-02'!Títulos_a_imprimir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ENRIQUEZ MIRANDA</dc:creator>
  <cp:lastModifiedBy>Mirian Rebeca Tipantuña Santander</cp:lastModifiedBy>
  <cp:lastPrinted>2018-03-28T18:10:27Z</cp:lastPrinted>
  <dcterms:created xsi:type="dcterms:W3CDTF">2014-07-04T23:10:17Z</dcterms:created>
  <dcterms:modified xsi:type="dcterms:W3CDTF">2023-12-05T16:45:38Z</dcterms:modified>
</cp:coreProperties>
</file>