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6480" activeTab="0"/>
  </bookViews>
  <sheets>
    <sheet name="lista de verificación" sheetId="1" r:id="rId1"/>
    <sheet name="Hoja1" sheetId="2" r:id="rId2"/>
  </sheets>
  <definedNames>
    <definedName name="_xlnm.Print_Area" localSheetId="0">'lista de verificación'!$B$1:$G$152</definedName>
  </definedNames>
  <calcPr fullCalcOnLoad="1"/>
</workbook>
</file>

<file path=xl/sharedStrings.xml><?xml version="1.0" encoding="utf-8"?>
<sst xmlns="http://schemas.openxmlformats.org/spreadsheetml/2006/main" count="225" uniqueCount="189">
  <si>
    <t>NOMBRE Y FIRMA DE QUIÉN RECIBE EL ACTA:</t>
  </si>
  <si>
    <t>NOMBRE Y FIRMA DEL ANALISTA:</t>
  </si>
  <si>
    <t>MINISTERIO DEL TRABAJO</t>
  </si>
  <si>
    <t>OBSERVACIONES DE LA INSPECCIÓN:</t>
  </si>
  <si>
    <t>PORCENTAJE TOTAL DE INCUMPLIMIENTO</t>
  </si>
  <si>
    <t>TOTAL</t>
  </si>
  <si>
    <t>PUNTUACIÓN</t>
  </si>
  <si>
    <t>NO CUMPLE</t>
  </si>
  <si>
    <t>CUMPLE</t>
  </si>
  <si>
    <t xml:space="preserve">NO APLICA </t>
  </si>
  <si>
    <t>SERVICIOS PERMANENTES</t>
  </si>
  <si>
    <t>AMENAZAS NATURALES Y RIESGOS ANTRÓPICOS</t>
  </si>
  <si>
    <t>GESTIÓN EN PREVENCIÓN DE RIESGOS LABORALES</t>
  </si>
  <si>
    <t>GESTIÓN DOCUMENTAL</t>
  </si>
  <si>
    <t>GESTIÓN TALENTO HUMANO</t>
  </si>
  <si>
    <t>INSPECCIÓN</t>
  </si>
  <si>
    <t>CUMPLIMIENTO LEGAL</t>
  </si>
  <si>
    <t xml:space="preserve">HORARIO DE TRABAJO: </t>
  </si>
  <si>
    <t xml:space="preserve">CONSOLIDADO DE PLANILLA DEL IESS: </t>
  </si>
  <si>
    <t xml:space="preserve">DIRECCIÓN DEL CENTRO DE TRABAJO DE LA EMPRESA INSPECCIONADA: </t>
  </si>
  <si>
    <t xml:space="preserve">TIPO DE CENTRO DE TRABAJO: </t>
  </si>
  <si>
    <t xml:space="preserve">TAMAÑO DE EMPRESA: </t>
  </si>
  <si>
    <t xml:space="preserve">ACTIVIDAD ECONÓMICA: </t>
  </si>
  <si>
    <t xml:space="preserve">CORREO ELECTRÓNICO: </t>
  </si>
  <si>
    <t>RUC:</t>
  </si>
  <si>
    <t xml:space="preserve">RAZÓN SOCIAL: </t>
  </si>
  <si>
    <t xml:space="preserve">NÚMERO DE TELÉFONO: </t>
  </si>
  <si>
    <t xml:space="preserve">REPRESENTANTE LEGAL: </t>
  </si>
  <si>
    <t xml:space="preserve">TIPO DE EMPRESA: </t>
  </si>
  <si>
    <t>FECHA MÁXIMA PARA REMITIR INFORMACIÓN DE INCUMPLIMIENTOS:</t>
  </si>
  <si>
    <t>DATOS GENERALES DE LA EMPRESA</t>
  </si>
  <si>
    <t>MDT-DSSTGIR-(INICIALES)-(AÑO)-(NÚMERO DE INSPECCIÓN)</t>
  </si>
  <si>
    <t>TRABAJOS DE ALTO RIESGO</t>
  </si>
  <si>
    <t>SEÑALIZACIÓN</t>
  </si>
  <si>
    <r>
      <t>NÚMERO DE CENTROS DE TRABAJO ABIERTOS:</t>
    </r>
    <r>
      <rPr>
        <b/>
        <sz val="11"/>
        <color indexed="10"/>
        <rFont val="Arial"/>
        <family val="2"/>
      </rPr>
      <t xml:space="preserve"> </t>
    </r>
  </si>
  <si>
    <t>GESTIÓN EN SALUD EN EL TRABAJO</t>
  </si>
  <si>
    <t>LISTA DE VERIFICACIÓN DEL CUMPLIMIENTO DE NORMATIVA LEGAL EN SEGURIDAD Y SALUD EN EL TRABAJO</t>
  </si>
  <si>
    <t>EMPRESA / INSTITUCIÓN</t>
  </si>
  <si>
    <t>NÚMERO TOTAL DE TRABAJADORES/SERVIDORES :</t>
  </si>
  <si>
    <t xml:space="preserve">PROMOCIÓN Y PREVENCIÓN DE SALUD EN EL TRABAJO </t>
  </si>
  <si>
    <t>NÚMERO DE TRABAJADORES/SERVIDORES DEL CENTRO DE TRABAJO:</t>
  </si>
  <si>
    <t xml:space="preserve">
INSPECCIÓN
FECHA: 
</t>
  </si>
  <si>
    <t xml:space="preserve">
RE INSPECCIÓN 
FECHA:</t>
  </si>
  <si>
    <t>PORCENTAJE DE CUMPLIMIENTO EN LA INSPECCIÓN/ REINSPECCIÓN</t>
  </si>
  <si>
    <t xml:space="preserve">NOMBRE DE LOS ENTREVISTADOS EN LA INSPECCIÓN O REINSPECCIÓN: </t>
  </si>
  <si>
    <t>CONDICIONES DE SEGURIDAD Y SALUD EN EL TRABAJO</t>
  </si>
  <si>
    <t>2. ¿Cuenta con Responsable   de la Gestión de Seguridad, Salud en el Trabajo y Gestión Integral de Riesgos?</t>
  </si>
  <si>
    <t>3. ¿Cuenta con médico ocupacional para realizar la gestión de salud en el trabajo?</t>
  </si>
  <si>
    <r>
      <t xml:space="preserve">4. ¿Cuenta con servicio médico con la planta física adecuada?
</t>
    </r>
    <r>
      <rPr>
        <sz val="9"/>
        <rFont val="Arial"/>
        <family val="2"/>
      </rPr>
      <t>Aplica para empresas e instituciones con más de 100 trabajadores y/o servidores</t>
    </r>
  </si>
  <si>
    <t>6. ¿El personal que opera vehículos (Motorizados, automóviles, equipo pesado, montacargas, etc.)  tiene la licencia respectiva de conducción?</t>
  </si>
  <si>
    <r>
      <t xml:space="preserve">7. ¿Cuenta con el registro del Organismo Paritario en el Sistema Único de Trabajo (SUT)?
</t>
    </r>
    <r>
      <rPr>
        <sz val="9"/>
        <rFont val="Arial"/>
        <family val="2"/>
      </rPr>
      <t xml:space="preserve">
</t>
    </r>
  </si>
  <si>
    <r>
      <t xml:space="preserve">9. Comité de Seguridad e Higiene del Trabajo
</t>
    </r>
    <r>
      <rPr>
        <sz val="8"/>
        <rFont val="Arial"/>
        <family val="2"/>
      </rPr>
      <t xml:space="preserve">
(Bimensual: Dos veces al mes)</t>
    </r>
  </si>
  <si>
    <t>10. ¿Se ha realizado sesiones mensuales del Sub Comité de Seguridad e Higiene del trabajo?</t>
  </si>
  <si>
    <t xml:space="preserve">11. Reglamento de Higiene y  Seguridad  en el trabajo
</t>
  </si>
  <si>
    <t>12. ¿Cuenta con el registro del plan anual de capacitación en el Sistema Único de Trabajo (SUT)?</t>
  </si>
  <si>
    <t xml:space="preserve">
14. ¿Cuenta con el certificado de registro de prevención de amenazas naturales y riesgos antrópicos?</t>
  </si>
  <si>
    <t>16. Se ha implementado el programa de prevención de riesgos psicosociales?</t>
  </si>
  <si>
    <t xml:space="preserve">19. ¿Cuenta con el registro de actividades de la promoción y prevención de salud en el trabajo en el Sistema Único de Trabajo (SUT)?
</t>
  </si>
  <si>
    <t>21. Inspecciones sanitarias realizadas a las instalaciones (baños, comedores, servicios higiénicos, suministros de agua potable y otros en los sitios de trabajo)</t>
  </si>
  <si>
    <t>22.Inmunizaciones aplicadas a los trabajadores/servidores</t>
  </si>
  <si>
    <t xml:space="preserve">23. Evidencia de capacitación, formación e información recibida por los trabajadores/servidores en Seguridad y Salud en el trabajo. </t>
  </si>
  <si>
    <r>
      <t xml:space="preserve">24. Examen inicial o diagnóstico de factores de riesgos laborales cualificado o ponderado por puesto de trabajo. 
</t>
    </r>
    <r>
      <rPr>
        <sz val="9"/>
        <rFont val="Arial"/>
        <family val="2"/>
      </rPr>
      <t>(Matriz de identificación de peligros y evaluación de riesgos laborales, incluye puestos de trabajo de trabajadores/servidores que laboran en jornada presencial y teletrabajo).</t>
    </r>
  </si>
  <si>
    <t>25. Riesgos físicos (metodologías, métodos, norma técnica) para la evaluación y control del riesgo.</t>
  </si>
  <si>
    <t>26. Riesgos mecánicos (metodologías, métodos, norma técnica) para la evaluación y control del riesgo.</t>
  </si>
  <si>
    <t>27. Riesgos químicos (metodologías, métodos, norma técnica) para la evaluación y control del riesgo.</t>
  </si>
  <si>
    <t>28. Riesgos biológicos (metodologías, métodos, norma técnica) para la evaluación y control del riesgo.</t>
  </si>
  <si>
    <t>29. Riesgos ergonómicos (metodologías, métodos, norma técnica) para la evaluación y control del riesgo.</t>
  </si>
  <si>
    <t>30. Riesgos psicosociales (metodologías, métodos, norma técnica) para la evaluación y control del riesgo.</t>
  </si>
  <si>
    <t>31. Equipos de protección personal</t>
  </si>
  <si>
    <t xml:space="preserve">32. Ropa de trabajo. </t>
  </si>
  <si>
    <t>38. ¿Se aplica medidas de bioseguridad para la prevención y control de agentes biológicos?</t>
  </si>
  <si>
    <t xml:space="preserve">40. Señalización preventiva. 
*Cumple con la normativa.
</t>
  </si>
  <si>
    <t xml:space="preserve">41. Señalización prohibitiva.
*Cumple con la normativa.  
</t>
  </si>
  <si>
    <t xml:space="preserve">42. Señalización de información.
*Cumple con la normativa.  
</t>
  </si>
  <si>
    <t xml:space="preserve">43. Señalización de obligación.
*Cumple con la normativa.  
  </t>
  </si>
  <si>
    <t xml:space="preserve">44. Señalización de equipos contra incendio.
*Cumple con la normativa.
</t>
  </si>
  <si>
    <t>45. Señalización que oriente la fácil evacuación del recinto laboral en caso de emergencia.</t>
  </si>
  <si>
    <t>47. ¿Se ha capacitado a los trabajadores/servidores sobre la prevención de amenazas naturales y riesgos antrópicos?</t>
  </si>
  <si>
    <t>51. ¿La empresa ha instalado sistemas de detección de humo?</t>
  </si>
  <si>
    <t>52. ¿Los extintores se encuentran en lugares de fácil visibilidad y acceso?</t>
  </si>
  <si>
    <t xml:space="preserve">53. ¿La empresa cuenta con Bocas de Incendio?
</t>
  </si>
  <si>
    <t>54. ¿La empresa cuenta con dispositivos de iluminación de emergencia?</t>
  </si>
  <si>
    <r>
      <t xml:space="preserve">55. ¿Cuenta con Historial de exposición laboral de los trabajadores/servidores (Historia Médica Ocupacional)? 
</t>
    </r>
    <r>
      <rPr>
        <sz val="9"/>
        <rFont val="Arial"/>
        <family val="2"/>
      </rPr>
      <t xml:space="preserve">
Historia clínica ocupacional (Formato publicado por el  Ministerio de Salud Pública). </t>
    </r>
  </si>
  <si>
    <r>
      <t xml:space="preserve">58. ¿Cuenta con el Certificado de aptitud médica de los trabajadores/servidores?
(Certificado de aptitud médica de ingreso, periódico).
</t>
    </r>
    <r>
      <rPr>
        <sz val="9"/>
        <rFont val="Arial"/>
        <family val="2"/>
      </rPr>
      <t xml:space="preserve">
El certificado deberá contener firma del trabajador/servidor y firma del médico ocupacional.</t>
    </r>
  </si>
  <si>
    <r>
      <t xml:space="preserve">61. ¿Se ha realizado la identificación de grupos de atención prioritaria y condiciones de vulnerabilidad?
</t>
    </r>
    <r>
      <rPr>
        <sz val="9"/>
        <rFont val="Arial"/>
        <family val="2"/>
      </rPr>
      <t xml:space="preserve">
Adultos mayores_______
Mujeres embarazadas_____
Trabajadores/servidores con discapacidad______
Trabajadores/servidores que adolezcan de enfermedades catastróficas o de alta complejidad_____
</t>
    </r>
  </si>
  <si>
    <r>
      <t xml:space="preserve">64. ¿Cuenta con botiquín de emergencia para primeros auxilios?
</t>
    </r>
    <r>
      <rPr>
        <sz val="9"/>
        <rFont val="Arial"/>
        <family val="2"/>
      </rPr>
      <t>Aplica para todos los centros de trabajo</t>
    </r>
  </si>
  <si>
    <t>65. ¿Cuenta con local de enfermería (25 o más trabajadores/servidores)?</t>
  </si>
  <si>
    <r>
      <t xml:space="preserve">66. ¿El comedor cuenta con una adecuada salubridad y ambientación?
</t>
    </r>
    <r>
      <rPr>
        <sz val="9"/>
        <rFont val="Arial"/>
        <family val="2"/>
      </rPr>
      <t xml:space="preserve">Aplica para centros de trabajo con cincuenta o más trabajadores y situados a más de dos kilómetros de la población más cercana.
</t>
    </r>
  </si>
  <si>
    <t>67. ¿ En caso de existir servicios de cocina, se cuenta con una adecuada salubridad y almacenamiento de productos alimenticios?</t>
  </si>
  <si>
    <t>68. ¿En el centro de trabajo se dispone de abastecimiento de agua para el consumo humano?</t>
  </si>
  <si>
    <r>
      <t xml:space="preserve">69. ¿Cuenta con vestuarios en buenas condiciones con separación para hombres y mujeres?
</t>
    </r>
    <r>
      <rPr>
        <sz val="9"/>
        <rFont val="Arial"/>
        <family val="2"/>
      </rPr>
      <t xml:space="preserve">Considerar la actividad económica de la empresa/institución
</t>
    </r>
  </si>
  <si>
    <r>
      <t xml:space="preserve">70. ¿Cuenta con servicios higiénicos, excusados y urinarios en buenas condiciones con separación para hombres y mujeres?
</t>
    </r>
    <r>
      <rPr>
        <sz val="9"/>
        <rFont val="Arial"/>
        <family val="2"/>
      </rPr>
      <t xml:space="preserve">Excusados : 1 por cada 25 varones o fracción /1 por cada 15 mujeres o fracción
Urinarios : 1 por cada 25 varones o fracción
</t>
    </r>
    <r>
      <rPr>
        <sz val="11"/>
        <rFont val="Arial"/>
        <family val="2"/>
      </rPr>
      <t xml:space="preserve">
</t>
    </r>
  </si>
  <si>
    <r>
      <t xml:space="preserve">71. ¿Cuenta con duchas en buenas condiciones?
</t>
    </r>
    <r>
      <rPr>
        <sz val="9"/>
        <rFont val="Arial"/>
        <family val="2"/>
      </rPr>
      <t>Duchas: 1 por cada 30 varones o fracción/1 por cada 30 mujeres o fracción</t>
    </r>
    <r>
      <rPr>
        <sz val="11"/>
        <rFont val="Arial"/>
        <family val="2"/>
      </rPr>
      <t xml:space="preserve">
</t>
    </r>
  </si>
  <si>
    <r>
      <t xml:space="preserve">72 ¿Cuenta con lavabos en buenas condiciones y con útiles de aseo personal?
</t>
    </r>
    <r>
      <rPr>
        <sz val="9"/>
        <rFont val="Arial"/>
        <family val="2"/>
      </rPr>
      <t>Lavabos 1 por cada 10 trabajadores o fracción</t>
    </r>
  </si>
  <si>
    <r>
      <t xml:space="preserve">1. ¿Cuenta con la Unidad de Seguridad e Higiene (SH) dirigida por un técnico en la materia?
</t>
    </r>
    <r>
      <rPr>
        <sz val="9"/>
        <rFont val="Arial"/>
        <family val="2"/>
      </rPr>
      <t xml:space="preserve">
Aplica para empleadores que cuenten con 100 o más trabajadores y/o servidores; o empleadores de sectores catalogados como de alto riesgo con más de 50 trabajadores/servidores</t>
    </r>
  </si>
  <si>
    <t xml:space="preserve">8. Informe anual de gestión del Comité de Seguridad e Higiene del Trabajo  en el Sistema Único de Trabajo (SUT)
</t>
  </si>
  <si>
    <t xml:space="preserve">15.¿Cuenta con el certificado de registro del programa  de prevención de riesgos psicosociales en el Sistema Único de Trabajo (SUT) ?
</t>
  </si>
  <si>
    <t xml:space="preserve">20. ¿Cuenta con índice de ausentismo por: </t>
  </si>
  <si>
    <t>33. ¿La estructura de prevención contra caída de objetos y personas está en buen estado y bajo norma? (Plataformas de trabajo, barandillas, rodapiés, escaleras fijas y de servicio,  cadenas, cuerdas, cables, eslingas, ganchos, poleas, tambores de izar)</t>
  </si>
  <si>
    <t>36. ¿Los productos y materiales inflamables se almacenan en locales distintos a los de trabajo o en recintos completamente aislados y los recipientes que los contienen se encuentran debidamente rotulados conforme la norma vigente?</t>
  </si>
  <si>
    <t>46. ¿Cuenta con un  plan de emergencia / autoprotección?</t>
  </si>
  <si>
    <t>50. ¿La empresa cuenta con puertas y salidas de emergencia, libres de obstáculos?</t>
  </si>
  <si>
    <t>57. ¿Se ha comunicado al trabajador/servidor los resultados de los exámenes médicos ocupacionales practicados con ocasión de la relación laboral?</t>
  </si>
  <si>
    <t>62. ¿En caso de existir personas con discapacidad, se ha adaptado el puesto de trabajo habida cuenta de su estado de salud física y mental,  teniendo en cuenta la ergonomía y las demás disciplinas relacionadas con los diferentes tipos de riesgos psicosociales en el trabajo?</t>
  </si>
  <si>
    <t>5. ¿ Cuenta con certificación de competencias laborales en prevención de riesgos laborales o licencia de prevención de riesgos laborales?
Construcción  Si___ No___ N/A___
Trabajos eléctricos Si___ No___ N/A___</t>
  </si>
  <si>
    <r>
      <t xml:space="preserve">35. ¿Los dispositivos de paradas, pulsadores de parada y dispositivos de parada de emergencia están perfectamente señalizados, fácilmente accesibles y están en un lugar seguro?
</t>
    </r>
    <r>
      <rPr>
        <sz val="7.5"/>
        <color indexed="8"/>
        <rFont val="Arial"/>
        <family val="2"/>
      </rPr>
      <t xml:space="preserve">
-Dispositivos de paradas, pulsadores de parada, perfectamente señalizados, fácilmente accesibles y están en un lugar seguro  Si____ NO___ N/A___
-Las partes fijas o móviles de motores, órganos de transmisión y máquinas cuentan con resguardos u otros dispositivos de seguridad Si____ NO___ N/A___
-Herramientas de mano en buenas condiciones de uso Si____ NO___ N/A___</t>
    </r>
  </si>
  <si>
    <t xml:space="preserve">59. ¿Se han producido accidentes de trabajo?
                               ___Protocolo interno de actuación
                               ___ Reporte al IESS
                               ___Medidas correctivas y preventivas
                               ___Historia médica del seguimiento
                                ___ Protocolo interno de actuación
</t>
  </si>
  <si>
    <r>
      <t xml:space="preserve">63. Se han implementado medidas preventivas para evitar la exposición a riesgos laborales  de:
</t>
    </r>
    <r>
      <rPr>
        <sz val="8"/>
        <rFont val="Arial"/>
        <family val="2"/>
      </rPr>
      <t>Mujeres embarazadas   Si___ No___  N/A___
Mujeres en periodo de lactancia  Si___ No___  N/A___
Personas con enfermedades catastróficas o de alta complejidad
Si___ No___  N/A___</t>
    </r>
  </si>
  <si>
    <r>
      <rPr>
        <sz val="11"/>
        <rFont val="Arial"/>
        <family val="2"/>
      </rPr>
      <t xml:space="preserve">73.¿Cuenta campamentos en buenas condiciones?
</t>
    </r>
    <r>
      <rPr>
        <sz val="9"/>
        <rFont val="Arial"/>
        <family val="2"/>
      </rPr>
      <t xml:space="preserve">
Alojamiento y vestuarios Si___ No___ 
Comedores Si___ No___ 
Servicios Higiénicos  Si___ No___ 
Suministro de Agua  Si___ No___ </t>
    </r>
    <r>
      <rPr>
        <sz val="11"/>
        <rFont val="Arial"/>
        <family val="2"/>
      </rPr>
      <t xml:space="preserve">
</t>
    </r>
    <r>
      <rPr>
        <sz val="11"/>
        <color indexed="40"/>
        <rFont val="Arial"/>
        <family val="2"/>
      </rPr>
      <t xml:space="preserve">
</t>
    </r>
  </si>
  <si>
    <t>HOMBRES:______        MUJERES:_____      TELETRABAJADORES:_____      EXTRANJEROS:_____  ADOLESCENTES:_____
MUJERES   EMBARAZADAS :______           ADULTOS MAYORES:______               NIÑOS:______              MUJERES EN LACTANCIA:______</t>
  </si>
  <si>
    <t xml:space="preserve">NORMATIVA LEGAL DE SEGURIDAD Y SALUD </t>
  </si>
  <si>
    <t xml:space="preserve">Decreto Ejecutivo 2393 (1986) Art. 58.
</t>
  </si>
  <si>
    <t>Acuerdo Ministerial 135 (2017) Art. 10. literal f)</t>
  </si>
  <si>
    <t>CÓDIGO DE TRABAJO: 
Art. 42.- Obligaciones del empleador.- Numeral 17. Facilitar la inspección y vigilancia que las autoridades practiquen en los locales de trabajo, para cerciorarse del cumplimiento de las disposiciones de este Código y darles los informes que para ese efecto sean indispensables. Numeral 32. Las empresas empleadoras registradas en el Instituto Ecuatoriano de Seguridad Social están obligadas a exhibir, en lugar visible y al alcance de todos sus trabajadores/servidores, las planillas mensuales de remisión de aportes individuales y patronales y de descuentos, y las correspondientes al pago de fondo de reserva, debidamente selladas por el respectivo Departamento del Instituto Ecuatoriano de Seguridad Social.
Art. 412.- El Departamento de Seguridad e Higiene del Trabajo y los Inspectores del Trabajo exigirán a los propietarios de talleres o fábricas y de los demás medios de trabajo, el cumplimiento de las obligaciones en materia de prevención de riesgos;
Art. 542.- Atribuciones de las Direcciones Regionales del trabajo.- Además de lo expresado en los Artículos anteriores, a las Direcciones Regionales del Trabajo, les corresponde. Numeral 5. Visitar fábricas, talleres, establecimientos, construcciones de locales destinados al trabajo y a viviendas de trabajadores/servidores, siempre que lo estimaren conveniente o cuando las empresas o trabajadores/servidores lo soliciten.
Art. 436.- Suspensión de labores y cierre de locales. El Ministerio de Trabajo y Empleo podrá disponer la suspensión de actividades o el cierre de los lugares o medios colectivos de labor, en los que se atentare o afectare a la salud y seguridad e higiene de los trabajadores/servidores, o se contraviniere a las medidas de seguridad e higiene dictadas, sin perjuicio de las demás sanciones legales. Tal decisión requerirá dictamen previo del Jefe del Departamento de Seguridad e Higiene del Trabajo.
Art. 628.- Caso de violación de las normas del Código del Trabajo (2005) Las violaciones de las normas de este Código, serán sancionadas en la forma prescrita en los Artículos pertinentes y, cuando no se haya fijado sanción especial, el Director Regional del Trabajo podrá imponer multas de hasta doscientos dólares de los Estados Unidos de América, sin perjuicio de lo establecido en Artículo 95 del Código de la Niñez y Adolescencia.</t>
  </si>
  <si>
    <t>Decisión 584 (2004). Art. 14.
Código del Trabajo (2005) Art. 430. 
Decreto Ejecutivo 2393 (1986). Art. 16.
ACUERDO INTERMINISTERIAL No. MDT-MSP-2016-00000104 reformado con el ACUERDO INTERMINISTERIAL MSP-MDT-2018-0001.
Acuerdo Ministerial 0174 (2008) Art. 16.
Acuerdo Ministerial 1404 (1978) Art. 6.</t>
  </si>
  <si>
    <t>Acuerdo Ministerial 1404 (1978) Art. 11. Numeral 5. Literal b).</t>
  </si>
  <si>
    <t>Acuerdo Ministerial 0174 (2008) Reformado por el Acuerdo Ministerial 067 (2017)</t>
  </si>
  <si>
    <t>Resolución 957 (2008) Art 5. Literal c).
Decreto Ejecutivo 2393 (1986). Art. 37, 38, 39, 40, 41, 42, 43, 44, 45.
Acuerdo Ministerial 1404 (1978) Art. 11. Numeral 1. Literal d).</t>
  </si>
  <si>
    <t>Decreto Ejecutivo 2393 (1986) Art. 46.</t>
  </si>
  <si>
    <t>Código de Trabajo (2005)  Art. 42.
Decreto Ejecutivo 2393 (1986) Art. 37.</t>
  </si>
  <si>
    <t>Decreto Ejecutivo 2393 (1986) Art. 38.</t>
  </si>
  <si>
    <t>Decreto Ejecutivo 2393 (1986) Art. 39.</t>
  </si>
  <si>
    <t>Decreto Ejecutivo 2393 (1986) Art. 40.</t>
  </si>
  <si>
    <t>Decreto Ejecutivo 2393 (1986) Art. 41, 42.</t>
  </si>
  <si>
    <t>Decreto Ejecutivo 2393 (1986) Art. 43.</t>
  </si>
  <si>
    <t>Decreto Ejecutivo 2393 (1986) Art. 44.</t>
  </si>
  <si>
    <t>Decreto Ejecutivo 2393 (1986) Art. 49, 50, 51, 52.</t>
  </si>
  <si>
    <t>34. ¿Los locales se encuentran limpios y ordenados? (Áreas de trabajo, pasillos, galerías y corredores  libres de obstáculos y objetos almacenados correctamente)</t>
  </si>
  <si>
    <t xml:space="preserve">Acuerdo Ministerial 135 (2017) Art. 10 literal g).
</t>
  </si>
  <si>
    <t>Acuerdo Interministerial 038 (2019).</t>
  </si>
  <si>
    <t>Ley Orgánica de Salud (2006) Art. 53.
Decreto Ejecutivo 2393 (1986). Art. 66. Numeral 1.
Acuerdo Ministerial 1404 (1978) Art. 11. Numeral 2. Literal f).</t>
  </si>
  <si>
    <t>LISTA DE VERIFICACIÓN DE CUMPLIMIENTO DE OBLIGACIONES DE SEGURIDAD Y SALUD EN EL TRABAJO PARA EMPLEADORES CON MÁS DE 10 TRABAJADORES/SERVIDORES</t>
  </si>
  <si>
    <t>Decreto Ejecutivo 2393 (1986) Art. 15.
Acuerdo Ministerial 174 (2008)  Art. 16.</t>
  </si>
  <si>
    <t>Decisión 584 (2004) Art. 11 literal a).
Acuerdo Ministerial 135 (2017) Art. 11 literal c).
Acuerdo Ministerial 174 (2008). Art. 17.</t>
  </si>
  <si>
    <t>Decisión 584 (2004). Art. 11 literal a).
Código del Trabajo (2005) Art. 430 numeral 2.
Decreto Ejecutivo 2393 (1986). Art. 16.
Reglamento General a la LOSEP. Art. 228.
ACUERDO INTERMINISTERIAL No. MDT-MSP-2016-00000104 reformado con el ACUERDO INTERMINISTERIAL MSP-MDT-2018-0001.
Acuerdo Ministerial 135 (2017) Art. 10.
Acuerdo Ministerial 1404 (1978) Art. 4 y 7.</t>
  </si>
  <si>
    <t>Reglamento a Ley de Transporte Terrestre, Tránsito y Seguridad Vial (2012)  Art. 132.
Decreto Ejecutivo 2393 (1986). Art. 132 numeral 3.</t>
  </si>
  <si>
    <t>Resolución 957 (2008) Art. 10, 13, 14.
Decreto Ejecutivo 2393 (1986). Art. 14 numeral 1 y numeral 2.
Acuerdo Ministerial 135 (2017) Art. 10.</t>
  </si>
  <si>
    <t>Decreto Ejecutivo 2393 (1986). Art. 14 numeral 7.
Acuerdo Ministerial 135 (2017) Art. 10 literal c), Art. 15.</t>
  </si>
  <si>
    <t>Resolución 957 (2008) Art. 10 y 11.
Decreto Ejecutivo 2393 (1986) Art. 14 numeral 7 y numeral 8
Acuerdo Ministerial 135 (2017) Art. 10.</t>
  </si>
  <si>
    <t>Decreto Ejecutivo 2393 (1986) Art. 14 numeral 8.</t>
  </si>
  <si>
    <t>Código del Trabajo (2005) Art. 434.
Acuerdo Ministerial 135 (2017) Art. 10 literal b).
Decisión 584 (2004) Art. 11 literal a).
Decreto Ejecutivo 2393 (1986) Art. 11 numeral 12.</t>
  </si>
  <si>
    <t xml:space="preserve">Acuerdo Ministerial 135 (2017) Art. 10 literal f).
Acuerdo Interministerial 003 (2019) Art. 4 y 7.
Instructivo Adecuación y Uso de las salas de apoyo a la lactancia materna en empresas del sector privado (Ítem 6)
</t>
  </si>
  <si>
    <t xml:space="preserve">Acuerdo Ministerial 135 (2017) Art. 10 literal f).
Acuerdo Interministerial 003 (2019) Art. 4 y 7.
Instructivo Adecuación y Uso de las salas de apoyo a la lactancia materna en empresas del sector privado (Ítem 6).
</t>
  </si>
  <si>
    <t>Acuerdo Ministerial 082 (2017) Art. 9.
Acuerdo Ministerial 135 (2017) Art. 10 literal g).</t>
  </si>
  <si>
    <t>Acuerdo Ministerial 082 (2017) Art. 9.
Acuerdo Ministerial 398 VIH-SIDA (2006).
Acuerdo Ministerial 244 (2020).</t>
  </si>
  <si>
    <t xml:space="preserve">Decisión 584 (2004) Art. 11 literal h), i), Art. 23. 
Resolución 957 (2008) Art 1 literal c).
Decreto Ejecutivo 2393 (1986) Art. 11 numeral 9 y 10. </t>
  </si>
  <si>
    <t>Decisión 584 (2004) Art. 11 literal b).
Resolución 957 (2008) Art. 1 literal b).
Decreto Ejecutivo 2393 (1986) Art. 15 numeral 2.</t>
  </si>
  <si>
    <t>Decisión 584 (2004) Art. 11 literal b) y c).
Resolución 957 (2008) Art. 1 literal b) numeral 1, 2.
Decreto Ejecutivo 2393 (1986) Art. 15 numeral 2 literal a).</t>
  </si>
  <si>
    <t>Decisión 584 (2004) Art 11 literal c).
Decreto Ejecutivo 2393 (1986) Art. 11 numeral 5, Art. 176, 178, 179, 180, 181, 182.</t>
  </si>
  <si>
    <t>Decisión 584 (2004) Art 11 literal c).
Decreto Ejecutivo 2393 (1986) Art. 11 numeral 5, Art. 184.</t>
  </si>
  <si>
    <t>Decreto Ejecutivo 2393 (1986) Art. 29.</t>
  </si>
  <si>
    <t>Decreto Ejecutivo 2393 (1986) Art. 34.</t>
  </si>
  <si>
    <t>Decreto Ejecutivo 2393 (1986) Art. 85 numeral 5, Art. 88.</t>
  </si>
  <si>
    <t>Decreto Ejecutivo 2393 (1986) Art. 136 numeral 1, 5, Art. 138 numeral 2.</t>
  </si>
  <si>
    <t>Decreto Ejecutivo 2393 (1986) Art. 138 numeral 2.</t>
  </si>
  <si>
    <t>Acuerdo Ministerial 174 (2008) Art. 41, 59 literales a), b),  Art. 60 literal f), Art. 62, 103, 104, 105, 106, 107, 108, 109, 110, 111, 112, 113, 114, 115, 116, 117, 118.
Acuerdo Ministerial 013 (1998) Art. 14.</t>
  </si>
  <si>
    <t>Decreto Ejecutivo 2393 (1986) Art. 167, 168, 169, 170, 171.
NTE INEN-ISO 3864-1.</t>
  </si>
  <si>
    <t>Decreto Ejecutivo 2393 (1986) Art 160, 161, 166.</t>
  </si>
  <si>
    <t>Decreto Ejecutivo 2393 (1986) Art. 154 numeral 1.
NTE INEN-ISO 3864-1.</t>
  </si>
  <si>
    <t>Decisión 584 (2004) Art. 16.
Resolución 957 (2008) Art. 1 literal d) numeral 4.
Decreto Ejecutivo 2393 (1986) Art. 13 numeral 1 y 2, Art. 160 numeral 6.</t>
  </si>
  <si>
    <t>Decisión 584 (2004) Art. 11 literal h), i), Art. 23. 
Resolución 957 (2008) Art. 1 literal c).
Decreto Ejecutivo 2393 (1986) Art. 160 numeral 4 y 6.</t>
  </si>
  <si>
    <t>Decreto Ejecutivo 2393 (1986) Art. 160.
Reglamento de prevención, mitigación y protección contra incendios (2009) Art. 188.</t>
  </si>
  <si>
    <t>Decreto Ejecutivo 2393 (1986) Art. 160 numeral 6.</t>
  </si>
  <si>
    <t>Decreto Ejecutivo 2393 (1986) Art. 24, 33, 160, 161.
Reglamento de prevención, mitigación y protección contra incendios (2009) Art. 17 tabla 1.</t>
  </si>
  <si>
    <t>Decreto Ejecutivo 2393 (1986) Art. 154 numeral 2.</t>
  </si>
  <si>
    <t>Decreto Ejecutivo 2393 (1986) Art. 159 numeral 4.</t>
  </si>
  <si>
    <t>Decreto Ejecutivo 2393 (1986) Art. 156.
Reglamento de prevención, mitigación y protección contra incendios (2009) Art. 33.</t>
  </si>
  <si>
    <t>Código del Trabajo (2005) Art. 412 numeral 5.
Acuerdo Ministerial 1404 (1978) Art. 11 numeral 2 literal b) y Art. 13.
Acuerdo Ministerial 341 (2019) Art. 2.</t>
  </si>
  <si>
    <t>Decisión 584 (2004) Art. 14 y 22.
Resolución 957 (2008) Art 5 literal h).
Reglamento a la LOSEP (2011) Art. 230.
Decreto Ejecutivo 2393 (1986) Art. 11 literal 6.
Acuerdo Ministerial 174 (2008) Art. 57 literal b).
Acuerdo Ministerial 1404 (1978) Art. 11 numeral 2 literal a).</t>
  </si>
  <si>
    <t>Código del Trabajo (2005) Art. 412.
Acuerdo Ministerial 1404 (1978).</t>
  </si>
  <si>
    <t>Decisión 584 (2004) Art. 22.
Resolución 957 (2008) Art. 17.
Código del Trabajo (2005) Capítulo VII.
Acuerdo Ministerial 174 (2008) Art. 57 literal a).
Acuerdo Ministerial 1404 (1978) Art. 11 numeral 1 literal c), numeral 5 literal a).</t>
  </si>
  <si>
    <t>Decisión 584 (2004) Art. 11, literal f) y g).
Resolución 957 (2008) Art. 1 literal d) numeral 1, Art. 5 literal m) y n).
Código del Trabajo (2005) Art. 42 numeral 31.
Reglamento a la LOSEP (2011) Art. 230.
Decreto Ejecutivo 2393 (1986) Art. 11 numeral 14.
Acuerdo Ministerial 135 (2017) Art. 10 literal a).
Acuerdo Ministerial 174 (2008) Art. 11, 136, 137.
Acuerdo Ministerial 1404 (1978) Art. 11. numeral 3 literal b), c) y d).
Resolución CD 513 (2016).</t>
  </si>
  <si>
    <t>Decisión 584 (2004) Art. 11 literal f) y g).
Resolución 957 (2008) Art. 5 literal m) y n).
Código del Trabajo (2005) Art. 42 numeral 31.
Reglamento a la LOSEP (2011) Art. 230.
Decreto Ejecutivo 2393 (1986) Art. 11 numeral 14.
Acuerdo Ministerial 135 (2017) Art. 10 literal a).
Acuerdo Ministerial 174 (2008) Art. 11, 136, 137.
Acuerdo Ministerial 1404 (1978) Art. 11 numeral 3 literal b), c) y d).
Resolución CD 513 (2016).</t>
  </si>
  <si>
    <t>Constitución de la República del Ecuador (2008) Art. 35.
Decisión 584 (2004) Art. 11 literal b), c), e), h), k) Art. 18, 25.
Ley Orgánica de Discapacidades (2012) Art. 16, 19, 45, 52.
Código del Trabajo (2005) Art. 42 numeral 33, 34, 35.
Acuerdo Ministerial 1404 (1978) Art. 11 numeral 5 literal c).</t>
  </si>
  <si>
    <t>Decisión 584 (2004) Art. 11 literal k).</t>
  </si>
  <si>
    <t>Decisión 584 (2004) Art. 27.</t>
  </si>
  <si>
    <t>Código de Trabajo (2005) Art. 430.
Decreto Ejecutivo 2393 (1986) Art. 46.
Ley Orgánica de Salud (2006) Art. 166.</t>
  </si>
  <si>
    <t xml:space="preserve">18. ¿Se ha implementado el programa de prevención integral del uso y consumo de alcohol, tabaco u otras drogas en los espacios laborales públicos y privados?
</t>
  </si>
  <si>
    <t>37. ¿Los bidones, baldes, barriles, garrafas, tanques y en general cualquier tipo de recipiente que tenga productos corrosivos o cáusticos, están rotulados con indicaciones de tal peligro y precauciones para su uso?</t>
  </si>
  <si>
    <t>Decreto Ejecutivo 2393 (1986) Art. 66.</t>
  </si>
  <si>
    <t>39. Se han tomado medidas de prevención y protección para:  
-Trabajos en altura  Si____ NO___ N/A___
-Trabajos en caliente  Si____ NO___ N/A___
-Trabajos en espacios confinados  Si____ NO___ N/A___
-Trabajos con en instalaciones
eléctricas energizadas  Si____ NO___ N/A___
-Trabajos en Excavaciones  Si____ NO___ N/A___
- Izajes de cargas (montacargas / grúas)
Si____ NO___ N/A___</t>
  </si>
  <si>
    <t>48. ¿Cuenta con brigadas  o responsable de emergencia?</t>
  </si>
  <si>
    <t>49. ¿Se ha realizado simulacros?</t>
  </si>
  <si>
    <r>
      <t xml:space="preserve">56. ¿Se ha realizado los exámenes médicos ocupacionales a los trabajadores?
</t>
    </r>
    <r>
      <rPr>
        <sz val="8"/>
        <rFont val="Arial"/>
        <family val="2"/>
      </rPr>
      <t xml:space="preserve">
a) Inicio o ingreso  Si____ NO___ 
b) Periódico  Si____ NO___ 
c) Retiro  Si____ NO___ </t>
    </r>
  </si>
  <si>
    <t xml:space="preserve">60. ¿Se han producido presunciones de enfermedad profesional u ocupacional ? 
                               ___Protocolo interno de actuación
                               ___ Reporte al IESS
                               ___Medidas correctivas y preventivas
                               ___Historia médica del seguimiento
                                ___ Protocolo interno de actuación
</t>
  </si>
  <si>
    <t>ACUERDO MINISTERIAL 135
Art. 15.- Del Control.- Los Inspectores de Trabajo, a más de las obligaciones que les corresponden, deberán realizar de manera continua, el control del cumplimiento de las obligaciones laborales en materia de seguridad, salud del trabajo y gestión integral de riesgos, en el ámbito de su competencia territorial, a través de las inspecciones integrales o focalizadas cuando la denuncia verse sobre temas de seguridad y salud ocupacional, cuya planificación y resultados deberán ser reportados a la Dirección Regional del Trabajo y Servicio Público a la que perteneciere; y, a la Dirección de Seguridad, Salud en el Trabajo y Gestión Integral de Riesgos. La Dirección de Seguridad, Salud en el Trabajo y Gestión Integral de Riesgos en uso de sus
facultades, adicional al control prescrito en el inciso anterior podrán realizar los controles técnicos que estimaren convenientes para verificar el cumplimiento de lo reportado y declarado en la
plataforma informática del Ministerio del Trabajo, para ello se podrá requerir la presentación física de la documentación que avale lo registrado y se constatará de manera presencial en los centros de trabajo, en cualquier momento; así como solicitar la sanción por incumplimiento de las obligaciones, mediante informe técnico al Director Regional del Trabajo y Servicio Público dentro de su respectiva jurisdicción.
Art. 16.- Multas por incumplimiento de las obligaciones en materia de seguridad, salud del trabajo y gestión integral de riesgos.- En caso de incumplimiento de las obligaciones laborales en materia de seguridad, salud del trabajo y gestión integral de riesgos, las Direcciones Regionales del Trabajo y Servicio Público de la respectiva jurisdicción, notificarán al empleador con una providencia preventiva de sanción para que en el término de quince (15) días contados desde su notificación a través de las Inspectorías del Trabajo, ejerza el derecho a su defensa, vencido el cual, de no desvirtuar el incumplimiento, el Ministerio del Trabajo impondrá al empleador una multa equivalente a doscientos dólares de los Estados Unidos de Norteamérica (USD 200), por cada trabajador; hasta un máximo de veinte salarios básicos unificados (20 SBU).</t>
  </si>
  <si>
    <t>17. ¿Cuenta con el registro del programa de prevención integral del uso y consumo de alcohol, trabajo u otras drogas en los espacios laborales públicos y privados en el Sistema Único de Trabajo (SUT)?</t>
  </si>
  <si>
    <t>13. ¿Cuenta con el registro de implementación de la sala de apoyo a la lactancia materna en el Sistema Único de Trabajo (SUT)?
Si___  N/A___ Temporal (Centro de trabajo con al menos                               1 mujer en lactancia)
Si___  N/A___ Permanente (Centro de trabajo con 50 o                                  más mujeres en edad fértil)
Si___  N/A___ Registro el uso de la sala en el SUT</t>
  </si>
  <si>
    <t>ANEXO 2</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</si>
</sst>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0.0000"/>
    <numFmt numFmtId="174" formatCode="[$-300A]dddd\,\ dd&quot; de &quot;mmmm&quot; de &quot;yyyy"/>
  </numFmts>
  <fonts count="60">
    <font>
      <sz val="11"/>
      <color theme="1"/>
      <name val="Calibri"/>
      <family val="2"/>
    </font>
    <font>
      <sz val="11"/>
      <color indexed="8"/>
      <name val="Calibri"/>
      <family val="2"/>
    </font>
    <font>
      <sz val="11"/>
      <color indexed="10"/>
      <name val="Calibri"/>
      <family val="2"/>
    </font>
    <font>
      <sz val="11"/>
      <name val="Arial"/>
      <family val="2"/>
    </font>
    <font>
      <sz val="12"/>
      <name val="Arial"/>
      <family val="2"/>
    </font>
    <font>
      <b/>
      <sz val="11"/>
      <name val="Arial"/>
      <family val="2"/>
    </font>
    <font>
      <b/>
      <sz val="16"/>
      <name val="Arial"/>
      <family val="2"/>
    </font>
    <font>
      <b/>
      <sz val="12"/>
      <name val="Arial"/>
      <family val="2"/>
    </font>
    <font>
      <b/>
      <sz val="18"/>
      <name val="Arial"/>
      <family val="2"/>
    </font>
    <font>
      <sz val="8"/>
      <color indexed="8"/>
      <name val="Tahoma"/>
      <family val="2"/>
    </font>
    <font>
      <sz val="10"/>
      <name val="Arial"/>
      <family val="2"/>
    </font>
    <font>
      <b/>
      <sz val="10"/>
      <name val="Arial"/>
      <family val="2"/>
    </font>
    <font>
      <sz val="8"/>
      <color indexed="8"/>
      <name val="Segoe UI"/>
      <family val="2"/>
    </font>
    <font>
      <b/>
      <sz val="11"/>
      <color indexed="10"/>
      <name val="Arial"/>
      <family val="2"/>
    </font>
    <font>
      <sz val="9"/>
      <name val="Arial"/>
      <family val="2"/>
    </font>
    <font>
      <sz val="8"/>
      <name val="Arial"/>
      <family val="2"/>
    </font>
    <font>
      <sz val="11"/>
      <color indexed="40"/>
      <name val="Arial"/>
      <family val="2"/>
    </font>
    <font>
      <sz val="7.5"/>
      <color indexed="8"/>
      <name val="Arial"/>
      <family val="2"/>
    </font>
    <font>
      <b/>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4"/>
      <color indexed="10"/>
      <name val="Arial"/>
      <family val="2"/>
    </font>
    <font>
      <b/>
      <sz val="12"/>
      <color indexed="10"/>
      <name val="Arial"/>
      <family val="2"/>
    </font>
    <font>
      <sz val="11"/>
      <color indexed="8"/>
      <name val="Arial"/>
      <family val="2"/>
    </font>
    <font>
      <b/>
      <sz val="11"/>
      <color indexed="8"/>
      <name val="Arial"/>
      <family val="2"/>
    </font>
    <font>
      <sz val="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rgb="FFFF0000"/>
      <name val="Arial"/>
      <family val="2"/>
    </font>
    <font>
      <b/>
      <sz val="12"/>
      <color rgb="FFFF0000"/>
      <name val="Arial"/>
      <family val="2"/>
    </font>
    <font>
      <sz val="11"/>
      <color theme="1"/>
      <name val="Arial"/>
      <family val="2"/>
    </font>
    <font>
      <sz val="11"/>
      <color rgb="FF00B0F0"/>
      <name val="Arial"/>
      <family val="2"/>
    </font>
    <font>
      <b/>
      <sz val="11"/>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lightUp"/>
    </fill>
    <fill>
      <patternFill patternType="solid">
        <fgColor indexed="65"/>
        <bgColor indexed="64"/>
      </patternFill>
    </fill>
    <fill>
      <patternFill patternType="solid">
        <fgColor theme="0" tint="-0.04997999966144562"/>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thin"/>
      <top style="thin"/>
      <bottom style="thin"/>
    </border>
    <border>
      <left style="thin"/>
      <right style="medium"/>
      <top style="medium"/>
      <bottom style="thin"/>
    </border>
    <border>
      <left style="thin"/>
      <right style="thin"/>
      <top style="medium"/>
      <bottom style="thin"/>
    </border>
    <border>
      <left/>
      <right style="medium"/>
      <top style="medium"/>
      <bottom style="medium"/>
    </border>
    <border>
      <left style="medium"/>
      <right/>
      <top style="medium"/>
      <bottom/>
    </border>
    <border>
      <left style="medium"/>
      <right style="thin"/>
      <top/>
      <bottom/>
    </border>
    <border>
      <left/>
      <right style="thin"/>
      <top/>
      <bottom/>
    </border>
    <border>
      <left style="thin"/>
      <right style="medium"/>
      <top/>
      <bottom style="thin"/>
    </border>
    <border>
      <left style="medium"/>
      <right/>
      <top style="medium"/>
      <bottom style="medium"/>
    </border>
    <border>
      <left style="thin"/>
      <right style="thin"/>
      <top/>
      <bottom style="thin"/>
    </border>
    <border>
      <left style="medium"/>
      <right/>
      <top/>
      <botto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bottom style="thin"/>
    </border>
    <border>
      <left/>
      <right/>
      <top style="medium"/>
      <bottom style="medium"/>
    </border>
    <border>
      <left style="medium"/>
      <right style="medium"/>
      <top/>
      <bottom style="medium"/>
    </border>
    <border>
      <left style="thin"/>
      <right/>
      <top style="medium"/>
      <bottom style="thin"/>
    </border>
    <border>
      <left/>
      <right style="medium"/>
      <top style="medium"/>
      <bottom style="thin"/>
    </border>
    <border>
      <left/>
      <right style="medium"/>
      <top style="medium"/>
      <bottom/>
    </border>
    <border>
      <left style="medium"/>
      <right style="thin"/>
      <top style="medium"/>
      <bottom style="medium"/>
    </border>
    <border>
      <left style="thin"/>
      <right style="thin"/>
      <top style="medium"/>
      <bottom style="medium"/>
    </border>
    <border>
      <left style="medium"/>
      <right style="thin"/>
      <top/>
      <bottom style="medium"/>
    </border>
    <border>
      <left style="thin"/>
      <right style="thin"/>
      <top/>
      <bottom style="medium"/>
    </border>
    <border>
      <left/>
      <right style="thin"/>
      <top/>
      <bottom style="medium"/>
    </border>
    <border>
      <left style="thin"/>
      <right style="medium"/>
      <top style="medium"/>
      <bottom style="medium"/>
    </border>
    <border>
      <left/>
      <right style="thin"/>
      <top style="medium"/>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bottom style="medium"/>
    </border>
    <border>
      <left/>
      <right/>
      <top/>
      <bottom style="medium"/>
    </border>
    <border>
      <left/>
      <right/>
      <top/>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style="thin"/>
      <top/>
      <bottom style="thin"/>
    </border>
    <border>
      <left/>
      <right style="medium"/>
      <top/>
      <bottom/>
    </border>
    <border>
      <left style="medium"/>
      <right/>
      <top style="thin"/>
      <bottom style="thin"/>
    </border>
    <border>
      <left/>
      <right style="medium"/>
      <top style="thin"/>
      <bottom style="thin"/>
    </border>
    <border>
      <left style="medium"/>
      <right/>
      <top/>
      <bottom style="thin"/>
    </border>
    <border>
      <left/>
      <right style="medium"/>
      <top/>
      <bottom style="thin"/>
    </border>
    <border>
      <left/>
      <right style="thin"/>
      <top style="medium"/>
      <bottom style="thin"/>
    </border>
    <border>
      <left style="medium"/>
      <right/>
      <top style="medium"/>
      <bottom style="thin"/>
    </border>
    <border>
      <left/>
      <right style="medium"/>
      <top style="thin"/>
      <bottom/>
    </border>
    <border>
      <left style="medium"/>
      <right/>
      <top style="thin"/>
      <bottom style="medium"/>
    </border>
    <border>
      <left/>
      <right/>
      <top style="thin"/>
      <bottom style="medium"/>
    </border>
    <border>
      <left/>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54" fillId="0" borderId="9" applyNumberFormat="0" applyFill="0" applyAlignment="0" applyProtection="0"/>
  </cellStyleXfs>
  <cellXfs count="281">
    <xf numFmtId="0" fontId="0" fillId="0" borderId="0" xfId="0" applyFont="1" applyAlignment="1">
      <alignment/>
    </xf>
    <xf numFmtId="0" fontId="3" fillId="0" borderId="0" xfId="0" applyFont="1" applyAlignment="1">
      <alignment/>
    </xf>
    <xf numFmtId="1" fontId="4" fillId="0" borderId="0" xfId="0" applyNumberFormat="1" applyFont="1" applyAlignment="1">
      <alignment wrapText="1"/>
    </xf>
    <xf numFmtId="0" fontId="4" fillId="0" borderId="0" xfId="0" applyFont="1" applyAlignment="1">
      <alignment wrapText="1"/>
    </xf>
    <xf numFmtId="0" fontId="3" fillId="0" borderId="0" xfId="0" applyFont="1" applyAlignment="1">
      <alignment horizontal="center"/>
    </xf>
    <xf numFmtId="1" fontId="4" fillId="0" borderId="0" xfId="0" applyNumberFormat="1" applyFont="1" applyBorder="1" applyAlignment="1">
      <alignment wrapText="1"/>
    </xf>
    <xf numFmtId="0" fontId="3" fillId="0" borderId="0" xfId="0" applyFont="1" applyFill="1" applyAlignment="1">
      <alignment/>
    </xf>
    <xf numFmtId="1"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55" fillId="0" borderId="0" xfId="0"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172" fontId="4" fillId="0" borderId="10" xfId="0" applyNumberFormat="1" applyFont="1" applyFill="1" applyBorder="1" applyAlignment="1">
      <alignment horizontal="center" vertical="center" wrapText="1"/>
    </xf>
    <xf numFmtId="172" fontId="4" fillId="0" borderId="11" xfId="0" applyNumberFormat="1" applyFont="1" applyFill="1" applyBorder="1" applyAlignment="1">
      <alignment horizontal="center" vertical="center" wrapText="1"/>
    </xf>
    <xf numFmtId="172" fontId="4" fillId="0" borderId="12" xfId="0" applyNumberFormat="1" applyFont="1" applyFill="1" applyBorder="1" applyAlignment="1">
      <alignment horizontal="center" vertical="center" wrapText="1"/>
    </xf>
    <xf numFmtId="172" fontId="4" fillId="0" borderId="13" xfId="0" applyNumberFormat="1" applyFont="1" applyFill="1" applyBorder="1" applyAlignment="1">
      <alignment horizontal="center" vertical="center" wrapText="1"/>
    </xf>
    <xf numFmtId="0" fontId="3" fillId="0" borderId="0" xfId="0" applyFont="1" applyFill="1" applyAlignment="1">
      <alignment wrapText="1"/>
    </xf>
    <xf numFmtId="1" fontId="5" fillId="33" borderId="14" xfId="0" applyNumberFormat="1" applyFont="1" applyFill="1" applyBorder="1" applyAlignment="1">
      <alignment horizontal="center" vertical="center" wrapText="1"/>
    </xf>
    <xf numFmtId="0" fontId="5" fillId="0" borderId="15" xfId="0" applyFont="1" applyBorder="1" applyAlignment="1">
      <alignment horizontal="center" vertical="center" wrapText="1"/>
    </xf>
    <xf numFmtId="0" fontId="3" fillId="0" borderId="16" xfId="0" applyFont="1" applyFill="1" applyBorder="1" applyAlignment="1">
      <alignment vertical="top" wrapText="1"/>
    </xf>
    <xf numFmtId="0" fontId="3" fillId="0" borderId="17" xfId="0" applyFont="1" applyFill="1" applyBorder="1" applyAlignment="1">
      <alignment vertical="top" wrapText="1"/>
    </xf>
    <xf numFmtId="0" fontId="3" fillId="0" borderId="0" xfId="0" applyFont="1" applyFill="1" applyBorder="1" applyAlignment="1">
      <alignment vertical="top" wrapText="1"/>
    </xf>
    <xf numFmtId="1" fontId="3" fillId="0" borderId="0" xfId="0" applyNumberFormat="1" applyFont="1" applyFill="1" applyBorder="1" applyAlignment="1">
      <alignment horizontal="center" vertical="top" wrapText="1"/>
    </xf>
    <xf numFmtId="172" fontId="4" fillId="0" borderId="18" xfId="0" applyNumberFormat="1" applyFont="1" applyFill="1" applyBorder="1" applyAlignment="1">
      <alignment horizontal="center" vertical="center" wrapText="1"/>
    </xf>
    <xf numFmtId="0" fontId="5" fillId="0" borderId="19" xfId="0" applyFont="1" applyBorder="1" applyAlignment="1">
      <alignment horizontal="center" vertical="center" wrapText="1"/>
    </xf>
    <xf numFmtId="173" fontId="4" fillId="0" borderId="10" xfId="0" applyNumberFormat="1" applyFont="1" applyFill="1" applyBorder="1" applyAlignment="1">
      <alignment horizontal="center" vertical="center" wrapText="1"/>
    </xf>
    <xf numFmtId="173" fontId="4" fillId="0" borderId="12" xfId="0" applyNumberFormat="1" applyFont="1" applyFill="1" applyBorder="1" applyAlignment="1">
      <alignment horizontal="center" vertical="center" wrapText="1"/>
    </xf>
    <xf numFmtId="172" fontId="4" fillId="0" borderId="20" xfId="0" applyNumberFormat="1" applyFont="1" applyFill="1" applyBorder="1" applyAlignment="1">
      <alignment horizontal="center" vertical="center" wrapText="1"/>
    </xf>
    <xf numFmtId="0" fontId="3" fillId="0" borderId="0" xfId="0" applyFont="1" applyFill="1" applyBorder="1" applyAlignment="1">
      <alignment vertical="center" wrapText="1"/>
    </xf>
    <xf numFmtId="1" fontId="3" fillId="0" borderId="0" xfId="0" applyNumberFormat="1" applyFont="1" applyFill="1" applyBorder="1" applyAlignment="1">
      <alignment horizontal="center" vertical="center" wrapText="1"/>
    </xf>
    <xf numFmtId="0" fontId="5" fillId="0" borderId="0" xfId="0" applyFont="1" applyFill="1" applyAlignment="1">
      <alignment/>
    </xf>
    <xf numFmtId="0" fontId="5" fillId="0" borderId="0" xfId="0" applyFont="1" applyAlignment="1">
      <alignment/>
    </xf>
    <xf numFmtId="1" fontId="7" fillId="0" borderId="0" xfId="0" applyNumberFormat="1" applyFont="1" applyBorder="1" applyAlignment="1">
      <alignment horizontal="center" vertical="center"/>
    </xf>
    <xf numFmtId="1" fontId="8" fillId="0" borderId="0" xfId="0" applyNumberFormat="1" applyFont="1" applyBorder="1" applyAlignment="1">
      <alignment horizontal="center"/>
    </xf>
    <xf numFmtId="1" fontId="56" fillId="0" borderId="0" xfId="0" applyNumberFormat="1" applyFont="1" applyFill="1" applyBorder="1" applyAlignment="1">
      <alignment horizontal="center" vertical="center" wrapText="1"/>
    </xf>
    <xf numFmtId="1" fontId="4" fillId="0" borderId="0" xfId="0" applyNumberFormat="1" applyFont="1" applyAlignment="1">
      <alignment horizontal="center" vertical="center" wrapText="1"/>
    </xf>
    <xf numFmtId="0" fontId="3" fillId="0" borderId="0" xfId="0" applyFont="1" applyAlignment="1">
      <alignment horizontal="center" vertical="center"/>
    </xf>
    <xf numFmtId="0" fontId="5" fillId="0" borderId="0" xfId="0" applyFont="1" applyFill="1" applyAlignment="1">
      <alignment horizontal="center" vertical="center"/>
    </xf>
    <xf numFmtId="0" fontId="3" fillId="0" borderId="0" xfId="0" applyFont="1" applyFill="1" applyBorder="1" applyAlignment="1">
      <alignment horizontal="center" vertical="center"/>
    </xf>
    <xf numFmtId="2" fontId="4" fillId="0" borderId="0" xfId="0" applyNumberFormat="1" applyFont="1" applyFill="1" applyBorder="1" applyAlignment="1">
      <alignment horizontal="center" vertical="center" wrapText="1"/>
    </xf>
    <xf numFmtId="2" fontId="4" fillId="0" borderId="21" xfId="0" applyNumberFormat="1" applyFont="1" applyFill="1" applyBorder="1" applyAlignment="1">
      <alignment horizontal="center" vertical="center" wrapText="1"/>
    </xf>
    <xf numFmtId="2" fontId="4" fillId="0" borderId="0" xfId="0" applyNumberFormat="1" applyFont="1" applyFill="1" applyAlignment="1">
      <alignment horizontal="center" vertical="center"/>
    </xf>
    <xf numFmtId="9" fontId="3" fillId="34" borderId="0" xfId="0" applyNumberFormat="1" applyFont="1" applyFill="1" applyAlignment="1">
      <alignment horizontal="center" vertical="center"/>
    </xf>
    <xf numFmtId="9" fontId="3" fillId="34" borderId="0" xfId="0" applyNumberFormat="1" applyFont="1" applyFill="1" applyAlignment="1">
      <alignment horizontal="center" vertical="center" wrapText="1"/>
    </xf>
    <xf numFmtId="0" fontId="11" fillId="0" borderId="13" xfId="0" applyFont="1" applyFill="1" applyBorder="1" applyAlignment="1">
      <alignment horizontal="center" vertical="center" wrapText="1"/>
    </xf>
    <xf numFmtId="173" fontId="10" fillId="0" borderId="12" xfId="0" applyNumberFormat="1" applyFont="1" applyFill="1" applyBorder="1" applyAlignment="1">
      <alignment horizontal="center" vertical="center" wrapText="1"/>
    </xf>
    <xf numFmtId="172" fontId="10" fillId="0" borderId="11" xfId="0" applyNumberFormat="1" applyFont="1" applyFill="1" applyBorder="1" applyAlignment="1">
      <alignment horizontal="center" vertical="center" wrapText="1"/>
    </xf>
    <xf numFmtId="173" fontId="10" fillId="0" borderId="1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172" fontId="4" fillId="0" borderId="22" xfId="0" applyNumberFormat="1" applyFont="1" applyFill="1" applyBorder="1" applyAlignment="1">
      <alignment horizontal="center" vertical="center" wrapText="1"/>
    </xf>
    <xf numFmtId="172" fontId="4" fillId="0" borderId="23" xfId="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0" fontId="3" fillId="0" borderId="0" xfId="0" applyFont="1" applyAlignment="1">
      <alignment horizontal="justify" vertical="top" wrapText="1"/>
    </xf>
    <xf numFmtId="0" fontId="55" fillId="0" borderId="0" xfId="0" applyFont="1" applyFill="1" applyBorder="1" applyAlignment="1" applyProtection="1">
      <alignment horizontal="justify" vertical="center" wrapText="1"/>
      <protection locked="0"/>
    </xf>
    <xf numFmtId="0" fontId="3" fillId="0" borderId="0" xfId="0" applyFont="1" applyFill="1" applyAlignment="1">
      <alignment horizontal="justify"/>
    </xf>
    <xf numFmtId="0" fontId="3" fillId="0" borderId="0" xfId="0" applyFont="1" applyAlignment="1">
      <alignment horizontal="justify" vertical="top"/>
    </xf>
    <xf numFmtId="0" fontId="7" fillId="0" borderId="24" xfId="0" applyFont="1" applyBorder="1" applyAlignment="1">
      <alignment horizontal="justify" vertical="center" wrapText="1"/>
    </xf>
    <xf numFmtId="172" fontId="10" fillId="35" borderId="11" xfId="0" applyNumberFormat="1" applyFont="1" applyFill="1" applyBorder="1" applyAlignment="1">
      <alignment horizontal="center" vertical="center" wrapText="1"/>
    </xf>
    <xf numFmtId="173" fontId="10" fillId="35" borderId="10"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1" xfId="0" applyFont="1" applyFill="1" applyBorder="1" applyAlignment="1">
      <alignment horizontal="justify" vertical="top" wrapText="1"/>
    </xf>
    <xf numFmtId="0" fontId="3" fillId="0" borderId="11" xfId="0" applyFont="1" applyFill="1" applyBorder="1" applyAlignment="1">
      <alignment horizontal="center" vertical="top" wrapText="1"/>
    </xf>
    <xf numFmtId="0" fontId="3" fillId="0" borderId="11" xfId="0" applyFont="1" applyFill="1" applyBorder="1" applyAlignment="1" applyProtection="1">
      <alignment horizontal="justify" vertical="top" wrapText="1"/>
      <protection locked="0"/>
    </xf>
    <xf numFmtId="0" fontId="3" fillId="0" borderId="11" xfId="0" applyFont="1" applyFill="1" applyBorder="1" applyAlignment="1" applyProtection="1">
      <alignment horizontal="center" vertical="center" wrapText="1"/>
      <protection locked="0"/>
    </xf>
    <xf numFmtId="0" fontId="3" fillId="35" borderId="11" xfId="0" applyFont="1" applyFill="1" applyBorder="1" applyAlignment="1">
      <alignment horizontal="justify" vertical="top" wrapText="1"/>
    </xf>
    <xf numFmtId="0" fontId="57" fillId="0" borderId="11" xfId="0" applyFont="1" applyFill="1" applyBorder="1" applyAlignment="1">
      <alignment horizontal="justify" vertical="top" wrapText="1"/>
    </xf>
    <xf numFmtId="0" fontId="57" fillId="0" borderId="11" xfId="0" applyFont="1" applyBorder="1" applyAlignment="1">
      <alignment horizontal="center" vertical="center"/>
    </xf>
    <xf numFmtId="0" fontId="3" fillId="0" borderId="11" xfId="0" applyFont="1" applyFill="1" applyBorder="1" applyAlignment="1">
      <alignment vertical="top" wrapText="1"/>
    </xf>
    <xf numFmtId="0" fontId="57" fillId="0" borderId="11" xfId="0" applyFont="1" applyFill="1" applyBorder="1" applyAlignment="1">
      <alignment horizontal="center" vertical="center"/>
    </xf>
    <xf numFmtId="0" fontId="3" fillId="0" borderId="11" xfId="0" applyFont="1" applyBorder="1" applyAlignment="1">
      <alignment horizontal="center" vertical="center" wrapText="1"/>
    </xf>
    <xf numFmtId="0" fontId="3" fillId="0" borderId="25" xfId="0" applyFont="1" applyFill="1" applyBorder="1" applyAlignment="1" applyProtection="1">
      <alignment horizontal="justify" vertical="top" wrapText="1"/>
      <protection locked="0"/>
    </xf>
    <xf numFmtId="0" fontId="3" fillId="0" borderId="13" xfId="0" applyFont="1" applyBorder="1" applyAlignment="1">
      <alignment horizontal="center" vertical="center" wrapText="1"/>
    </xf>
    <xf numFmtId="0" fontId="3" fillId="0" borderId="13" xfId="0" applyFont="1" applyFill="1" applyBorder="1" applyAlignment="1">
      <alignment horizontal="justify" vertical="top" wrapText="1"/>
    </xf>
    <xf numFmtId="0" fontId="3" fillId="0" borderId="26" xfId="0" applyFont="1" applyFill="1" applyBorder="1" applyAlignment="1" applyProtection="1">
      <alignment horizontal="justify" vertical="top" wrapText="1"/>
      <protection locked="0"/>
    </xf>
    <xf numFmtId="0" fontId="3" fillId="35" borderId="27" xfId="0" applyFont="1" applyFill="1" applyBorder="1" applyAlignment="1" applyProtection="1">
      <alignment horizontal="justify" vertical="top" wrapText="1"/>
      <protection locked="0"/>
    </xf>
    <xf numFmtId="0" fontId="3" fillId="0" borderId="13" xfId="0" applyFont="1" applyFill="1" applyBorder="1" applyAlignment="1" applyProtection="1">
      <alignment horizontal="center" vertical="center" wrapText="1"/>
      <protection locked="0"/>
    </xf>
    <xf numFmtId="0" fontId="3" fillId="0" borderId="26" xfId="0" applyFont="1" applyFill="1" applyBorder="1" applyAlignment="1">
      <alignment horizontal="justify" vertical="top" wrapText="1"/>
    </xf>
    <xf numFmtId="0" fontId="57" fillId="0" borderId="27" xfId="0" applyFont="1" applyFill="1" applyBorder="1" applyAlignment="1">
      <alignment horizontal="justify" vertical="top" wrapText="1"/>
    </xf>
    <xf numFmtId="0" fontId="3" fillId="0" borderId="22" xfId="0" applyFont="1" applyFill="1" applyBorder="1" applyAlignment="1" applyProtection="1">
      <alignment horizontal="center" vertical="center" wrapText="1"/>
      <protection locked="0"/>
    </xf>
    <xf numFmtId="0" fontId="3" fillId="35" borderId="25" xfId="0" applyFont="1" applyFill="1" applyBorder="1" applyAlignment="1" applyProtection="1">
      <alignment horizontal="justify" vertical="top" wrapText="1"/>
      <protection locked="0"/>
    </xf>
    <xf numFmtId="0" fontId="3" fillId="0" borderId="26" xfId="0" applyFont="1" applyFill="1" applyBorder="1" applyAlignment="1">
      <alignment horizontal="left" vertical="top" wrapText="1"/>
    </xf>
    <xf numFmtId="0" fontId="3" fillId="0" borderId="22" xfId="0" applyFont="1" applyFill="1" applyBorder="1" applyAlignment="1">
      <alignment horizontal="justify" vertical="top" wrapText="1"/>
    </xf>
    <xf numFmtId="0" fontId="57" fillId="35" borderId="26" xfId="0" applyFont="1" applyFill="1" applyBorder="1" applyAlignment="1">
      <alignment vertical="top" wrapText="1"/>
    </xf>
    <xf numFmtId="0" fontId="57" fillId="0" borderId="22" xfId="0" applyFont="1" applyFill="1" applyBorder="1" applyAlignment="1">
      <alignment horizontal="justify" vertical="top" wrapText="1"/>
    </xf>
    <xf numFmtId="0" fontId="57" fillId="0" borderId="26" xfId="0" applyFont="1" applyFill="1" applyBorder="1" applyAlignment="1">
      <alignment vertical="top" wrapText="1"/>
    </xf>
    <xf numFmtId="0" fontId="57" fillId="0" borderId="27" xfId="0" applyFont="1" applyFill="1" applyBorder="1" applyAlignment="1">
      <alignment vertical="top" wrapText="1"/>
    </xf>
    <xf numFmtId="0" fontId="57" fillId="0" borderId="22" xfId="0" applyFont="1" applyFill="1" applyBorder="1" applyAlignment="1">
      <alignment horizontal="center" vertical="center" wrapText="1"/>
    </xf>
    <xf numFmtId="0" fontId="57" fillId="0" borderId="26" xfId="0" applyFont="1" applyFill="1" applyBorder="1" applyAlignment="1">
      <alignment horizontal="justify" vertical="top" wrapText="1"/>
    </xf>
    <xf numFmtId="0" fontId="57" fillId="35" borderId="26" xfId="0" applyFont="1" applyFill="1" applyBorder="1" applyAlignment="1">
      <alignment horizontal="justify" vertical="top" wrapText="1"/>
    </xf>
    <xf numFmtId="0" fontId="3" fillId="0" borderId="25" xfId="0" applyFont="1" applyFill="1" applyBorder="1" applyAlignment="1">
      <alignment horizontal="justify" vertical="top" wrapText="1"/>
    </xf>
    <xf numFmtId="0" fontId="3" fillId="0" borderId="27" xfId="0" applyFont="1" applyFill="1" applyBorder="1" applyAlignment="1">
      <alignment horizontal="justify" vertical="top" wrapText="1"/>
    </xf>
    <xf numFmtId="0" fontId="3" fillId="0" borderId="26" xfId="0" applyFont="1" applyFill="1" applyBorder="1" applyAlignment="1">
      <alignment vertical="top" wrapText="1"/>
    </xf>
    <xf numFmtId="0" fontId="3" fillId="0" borderId="20" xfId="0" applyFont="1" applyFill="1" applyBorder="1" applyAlignment="1" applyProtection="1">
      <alignment horizontal="center" vertical="center" wrapText="1"/>
      <protection locked="0"/>
    </xf>
    <xf numFmtId="0" fontId="4" fillId="0" borderId="28" xfId="0" applyFont="1" applyFill="1" applyBorder="1" applyAlignment="1">
      <alignment horizontal="center" vertical="center" wrapText="1"/>
    </xf>
    <xf numFmtId="173" fontId="10" fillId="36" borderId="10" xfId="0" applyNumberFormat="1" applyFont="1" applyFill="1" applyBorder="1" applyAlignment="1">
      <alignment horizontal="center" vertical="center" wrapText="1"/>
    </xf>
    <xf numFmtId="173" fontId="4" fillId="36" borderId="12" xfId="0" applyNumberFormat="1" applyFont="1" applyFill="1" applyBorder="1" applyAlignment="1">
      <alignment horizontal="center" vertical="center" wrapText="1"/>
    </xf>
    <xf numFmtId="0" fontId="57" fillId="0" borderId="26" xfId="0" applyFont="1" applyFill="1" applyBorder="1" applyAlignment="1" applyProtection="1">
      <alignment horizontal="justify" vertical="top" wrapText="1"/>
      <protection locked="0"/>
    </xf>
    <xf numFmtId="172" fontId="4" fillId="36" borderId="12" xfId="0" applyNumberFormat="1" applyFont="1" applyFill="1" applyBorder="1" applyAlignment="1">
      <alignment horizontal="center" vertical="center" wrapText="1"/>
    </xf>
    <xf numFmtId="173" fontId="3" fillId="0" borderId="11" xfId="0" applyNumberFormat="1" applyFont="1" applyFill="1" applyBorder="1" applyAlignment="1">
      <alignment horizontal="center" vertical="center" wrapText="1"/>
    </xf>
    <xf numFmtId="172" fontId="3" fillId="0" borderId="11" xfId="0" applyNumberFormat="1" applyFont="1" applyFill="1" applyBorder="1" applyAlignment="1">
      <alignment horizontal="center" vertical="center" wrapText="1"/>
    </xf>
    <xf numFmtId="172" fontId="4" fillId="37" borderId="10" xfId="0" applyNumberFormat="1" applyFont="1" applyFill="1" applyBorder="1" applyAlignment="1">
      <alignment horizontal="center" vertical="center" wrapText="1"/>
    </xf>
    <xf numFmtId="1" fontId="4" fillId="0" borderId="0" xfId="0" applyNumberFormat="1" applyFont="1" applyFill="1" applyAlignment="1">
      <alignment wrapText="1"/>
    </xf>
    <xf numFmtId="1" fontId="4" fillId="0" borderId="0" xfId="0" applyNumberFormat="1" applyFont="1" applyFill="1" applyAlignment="1">
      <alignment horizontal="center" vertical="center" wrapText="1"/>
    </xf>
    <xf numFmtId="0" fontId="3" fillId="0" borderId="27" xfId="0" applyFont="1" applyBorder="1" applyAlignment="1">
      <alignment horizontal="left" vertical="top" wrapText="1"/>
    </xf>
    <xf numFmtId="0" fontId="3" fillId="0" borderId="22" xfId="0" applyFont="1" applyBorder="1" applyAlignment="1" applyProtection="1">
      <alignment horizontal="center" vertical="center" wrapText="1"/>
      <protection locked="0"/>
    </xf>
    <xf numFmtId="0" fontId="3" fillId="0" borderId="22" xfId="0" applyFont="1" applyBorder="1" applyAlignment="1">
      <alignment horizontal="justify" vertical="top" wrapText="1"/>
    </xf>
    <xf numFmtId="0" fontId="57" fillId="0" borderId="26" xfId="0" applyFont="1" applyBorder="1" applyAlignment="1">
      <alignment vertical="top" wrapText="1"/>
    </xf>
    <xf numFmtId="0" fontId="57" fillId="0" borderId="11" xfId="0" applyFont="1" applyFill="1" applyBorder="1" applyAlignment="1" applyProtection="1">
      <alignment horizontal="center" vertical="center" wrapText="1"/>
      <protection locked="0"/>
    </xf>
    <xf numFmtId="0" fontId="58" fillId="0" borderId="22" xfId="0" applyFont="1" applyFill="1" applyBorder="1" applyAlignment="1">
      <alignment horizontal="justify" vertical="top" wrapText="1"/>
    </xf>
    <xf numFmtId="0" fontId="5" fillId="0" borderId="29" xfId="0" applyFont="1" applyBorder="1" applyAlignment="1">
      <alignment horizontal="center" vertical="center" wrapText="1"/>
    </xf>
    <xf numFmtId="0" fontId="5" fillId="0" borderId="14" xfId="0" applyFont="1" applyBorder="1" applyAlignment="1">
      <alignment horizontal="center" vertical="center" wrapText="1"/>
    </xf>
    <xf numFmtId="0" fontId="18" fillId="0" borderId="30" xfId="0" applyFont="1" applyFill="1" applyBorder="1" applyAlignment="1" applyProtection="1">
      <alignment horizontal="justify" vertical="center" wrapText="1"/>
      <protection locked="0"/>
    </xf>
    <xf numFmtId="0" fontId="5" fillId="0" borderId="31" xfId="0" applyFont="1" applyBorder="1" applyAlignment="1">
      <alignment horizontal="left" vertical="center" wrapText="1"/>
    </xf>
    <xf numFmtId="0" fontId="5" fillId="0" borderId="32" xfId="0" applyFont="1" applyBorder="1" applyAlignment="1">
      <alignment vertical="center" wrapText="1"/>
    </xf>
    <xf numFmtId="0" fontId="5" fillId="0" borderId="14" xfId="0" applyFont="1" applyFill="1" applyBorder="1" applyAlignment="1">
      <alignment horizontal="center" vertical="center" wrapText="1"/>
    </xf>
    <xf numFmtId="0" fontId="5" fillId="0" borderId="24" xfId="0" applyFont="1" applyBorder="1" applyAlignment="1">
      <alignment horizontal="center" vertical="center" wrapText="1"/>
    </xf>
    <xf numFmtId="173" fontId="10" fillId="0" borderId="11" xfId="0" applyNumberFormat="1" applyFont="1" applyFill="1" applyBorder="1" applyAlignment="1">
      <alignment horizontal="center" vertical="center" wrapText="1"/>
    </xf>
    <xf numFmtId="173" fontId="10" fillId="35" borderId="11" xfId="0" applyNumberFormat="1" applyFont="1" applyFill="1" applyBorder="1" applyAlignment="1">
      <alignment horizontal="center" vertical="center" wrapText="1"/>
    </xf>
    <xf numFmtId="0" fontId="3" fillId="0" borderId="20" xfId="0" applyFont="1" applyFill="1" applyBorder="1" applyAlignment="1">
      <alignment horizontal="justify" vertical="top" wrapText="1"/>
    </xf>
    <xf numFmtId="173" fontId="10" fillId="0" borderId="13" xfId="0" applyNumberFormat="1" applyFont="1" applyFill="1" applyBorder="1" applyAlignment="1">
      <alignment horizontal="center" vertical="center" wrapText="1"/>
    </xf>
    <xf numFmtId="173" fontId="4" fillId="0" borderId="11" xfId="0" applyNumberFormat="1" applyFont="1" applyFill="1" applyBorder="1" applyAlignment="1">
      <alignment horizontal="center" vertical="center" wrapText="1"/>
    </xf>
    <xf numFmtId="0" fontId="3" fillId="0" borderId="13" xfId="0" applyFont="1" applyFill="1" applyBorder="1" applyAlignment="1" applyProtection="1">
      <alignment horizontal="justify" vertical="top" wrapText="1"/>
      <protection locked="0"/>
    </xf>
    <xf numFmtId="173" fontId="4" fillId="0" borderId="13" xfId="0" applyNumberFormat="1" applyFont="1" applyFill="1" applyBorder="1" applyAlignment="1">
      <alignment horizontal="center" vertical="center" wrapText="1"/>
    </xf>
    <xf numFmtId="173" fontId="4" fillId="0" borderId="22" xfId="0" applyNumberFormat="1" applyFont="1" applyFill="1" applyBorder="1" applyAlignment="1">
      <alignment horizontal="center" vertical="center" wrapText="1"/>
    </xf>
    <xf numFmtId="173" fontId="4" fillId="0" borderId="23" xfId="0" applyNumberFormat="1" applyFont="1" applyFill="1" applyBorder="1" applyAlignment="1">
      <alignment horizontal="center" vertical="center" wrapText="1"/>
    </xf>
    <xf numFmtId="0" fontId="5" fillId="0" borderId="33" xfId="0" applyFont="1" applyBorder="1" applyAlignment="1">
      <alignment horizontal="center" vertical="center" wrapText="1"/>
    </xf>
    <xf numFmtId="0" fontId="57" fillId="0" borderId="20" xfId="0" applyFont="1" applyFill="1" applyBorder="1" applyAlignment="1">
      <alignment horizontal="justify" vertical="top" wrapText="1"/>
    </xf>
    <xf numFmtId="0" fontId="57" fillId="0" borderId="25" xfId="0" applyFont="1" applyFill="1" applyBorder="1" applyAlignment="1" applyProtection="1">
      <alignment horizontal="justify" vertical="top" wrapText="1"/>
      <protection locked="0"/>
    </xf>
    <xf numFmtId="0" fontId="57" fillId="0" borderId="13" xfId="0" applyFont="1" applyFill="1" applyBorder="1" applyAlignment="1" applyProtection="1">
      <alignment horizontal="center" vertical="center" wrapText="1"/>
      <protection locked="0"/>
    </xf>
    <xf numFmtId="0" fontId="57" fillId="0" borderId="13" xfId="0" applyFont="1" applyFill="1" applyBorder="1" applyAlignment="1">
      <alignment horizontal="justify" vertical="top" wrapText="1"/>
    </xf>
    <xf numFmtId="173" fontId="3" fillId="0" borderId="13" xfId="0" applyNumberFormat="1" applyFont="1" applyFill="1" applyBorder="1" applyAlignment="1">
      <alignment horizontal="center" vertical="center" wrapText="1"/>
    </xf>
    <xf numFmtId="172" fontId="3" fillId="0" borderId="13" xfId="0" applyNumberFormat="1" applyFont="1" applyFill="1" applyBorder="1" applyAlignment="1">
      <alignment horizontal="center" vertical="center" wrapText="1"/>
    </xf>
    <xf numFmtId="173" fontId="3" fillId="0" borderId="12" xfId="0" applyNumberFormat="1" applyFont="1" applyFill="1" applyBorder="1" applyAlignment="1">
      <alignment horizontal="center" vertical="center" wrapText="1"/>
    </xf>
    <xf numFmtId="173" fontId="3" fillId="0" borderId="10" xfId="0" applyNumberFormat="1" applyFont="1" applyFill="1" applyBorder="1" applyAlignment="1">
      <alignment horizontal="center" vertical="center" wrapText="1"/>
    </xf>
    <xf numFmtId="0" fontId="57" fillId="0" borderId="22" xfId="0" applyFont="1" applyFill="1" applyBorder="1" applyAlignment="1" applyProtection="1">
      <alignment horizontal="center" vertical="center" wrapText="1"/>
      <protection locked="0"/>
    </xf>
    <xf numFmtId="173" fontId="3" fillId="0" borderId="22" xfId="0" applyNumberFormat="1" applyFont="1" applyFill="1" applyBorder="1" applyAlignment="1">
      <alignment horizontal="center" vertical="center" wrapText="1"/>
    </xf>
    <xf numFmtId="172" fontId="3" fillId="0" borderId="22" xfId="0" applyNumberFormat="1" applyFont="1" applyFill="1" applyBorder="1" applyAlignment="1">
      <alignment horizontal="center" vertical="center" wrapText="1"/>
    </xf>
    <xf numFmtId="173" fontId="3" fillId="0" borderId="23" xfId="0" applyNumberFormat="1" applyFont="1" applyFill="1" applyBorder="1" applyAlignment="1">
      <alignment horizontal="center" vertical="center" wrapText="1"/>
    </xf>
    <xf numFmtId="0" fontId="57" fillId="0" borderId="20" xfId="0" applyFont="1" applyBorder="1" applyAlignment="1">
      <alignment horizontal="center" vertical="center"/>
    </xf>
    <xf numFmtId="0" fontId="4" fillId="0" borderId="11" xfId="0" applyFont="1" applyFill="1" applyBorder="1" applyAlignment="1">
      <alignment horizontal="center" vertical="center" wrapText="1"/>
    </xf>
    <xf numFmtId="173" fontId="4" fillId="36" borderId="10" xfId="0" applyNumberFormat="1" applyFont="1" applyFill="1" applyBorder="1" applyAlignment="1">
      <alignment horizontal="center" vertical="center" wrapText="1"/>
    </xf>
    <xf numFmtId="0" fontId="3" fillId="35" borderId="26" xfId="0" applyFont="1" applyFill="1" applyBorder="1" applyAlignment="1" applyProtection="1">
      <alignment vertical="top" wrapText="1"/>
      <protection locked="0"/>
    </xf>
    <xf numFmtId="0" fontId="4" fillId="0" borderId="22" xfId="0" applyFont="1" applyFill="1" applyBorder="1" applyAlignment="1">
      <alignment horizontal="center" vertical="center" wrapText="1"/>
    </xf>
    <xf numFmtId="0" fontId="57" fillId="35" borderId="25" xfId="0" applyFont="1" applyFill="1" applyBorder="1" applyAlignment="1">
      <alignment vertical="top" wrapText="1"/>
    </xf>
    <xf numFmtId="0" fontId="57" fillId="0" borderId="13" xfId="0" applyFont="1" applyBorder="1" applyAlignment="1">
      <alignment horizontal="center" vertical="center"/>
    </xf>
    <xf numFmtId="0" fontId="4" fillId="0" borderId="13" xfId="0" applyFont="1" applyFill="1" applyBorder="1" applyAlignment="1">
      <alignment horizontal="center" vertical="center" wrapText="1"/>
    </xf>
    <xf numFmtId="0" fontId="57" fillId="0" borderId="28" xfId="0" applyFont="1" applyFill="1" applyBorder="1" applyAlignment="1">
      <alignment horizontal="justify" vertical="top" wrapText="1"/>
    </xf>
    <xf numFmtId="0" fontId="3" fillId="0" borderId="25" xfId="0" applyFont="1" applyFill="1" applyBorder="1" applyAlignment="1">
      <alignment vertical="top" wrapText="1"/>
    </xf>
    <xf numFmtId="172" fontId="4" fillId="37" borderId="12" xfId="0" applyNumberFormat="1" applyFont="1" applyFill="1" applyBorder="1" applyAlignment="1">
      <alignment horizontal="center" vertical="center" wrapText="1"/>
    </xf>
    <xf numFmtId="172" fontId="4" fillId="37" borderId="23" xfId="0" applyNumberFormat="1" applyFont="1" applyFill="1" applyBorder="1" applyAlignment="1">
      <alignment horizontal="center" vertical="center" wrapText="1"/>
    </xf>
    <xf numFmtId="173" fontId="4" fillId="0" borderId="20" xfId="0" applyNumberFormat="1" applyFont="1" applyFill="1" applyBorder="1" applyAlignment="1">
      <alignment horizontal="center" vertical="center" wrapText="1"/>
    </xf>
    <xf numFmtId="0" fontId="18" fillId="0" borderId="24" xfId="0" applyFont="1" applyFill="1" applyBorder="1" applyAlignment="1" applyProtection="1">
      <alignment horizontal="justify" vertical="center" wrapText="1"/>
      <protection locked="0"/>
    </xf>
    <xf numFmtId="0" fontId="3" fillId="0" borderId="28" xfId="0" applyFont="1" applyFill="1" applyBorder="1" applyAlignment="1" applyProtection="1">
      <alignment horizontal="justify" vertical="top" wrapText="1"/>
      <protection locked="0"/>
    </xf>
    <xf numFmtId="173" fontId="4" fillId="36" borderId="18" xfId="0" applyNumberFormat="1" applyFont="1" applyFill="1" applyBorder="1" applyAlignment="1">
      <alignment horizontal="center" vertical="center" wrapText="1"/>
    </xf>
    <xf numFmtId="173" fontId="4" fillId="37" borderId="10" xfId="0" applyNumberFormat="1" applyFont="1" applyFill="1" applyBorder="1" applyAlignment="1">
      <alignment horizontal="center" vertical="center" wrapText="1"/>
    </xf>
    <xf numFmtId="173" fontId="4" fillId="37" borderId="23" xfId="0" applyNumberFormat="1" applyFont="1" applyFill="1" applyBorder="1" applyAlignment="1">
      <alignment horizontal="center" vertical="center" wrapText="1"/>
    </xf>
    <xf numFmtId="172" fontId="4" fillId="36" borderId="10" xfId="0" applyNumberFormat="1" applyFont="1" applyFill="1" applyBorder="1" applyAlignment="1">
      <alignment horizontal="center" vertical="center" wrapText="1"/>
    </xf>
    <xf numFmtId="0" fontId="5" fillId="0" borderId="25" xfId="0" applyFont="1" applyBorder="1" applyAlignment="1">
      <alignment horizontal="justify" vertical="center"/>
    </xf>
    <xf numFmtId="0" fontId="5" fillId="0" borderId="27" xfId="0" applyFont="1" applyBorder="1" applyAlignment="1">
      <alignment horizontal="justify" vertical="center"/>
    </xf>
    <xf numFmtId="0" fontId="57" fillId="0" borderId="11" xfId="0" applyFont="1" applyFill="1" applyBorder="1" applyAlignment="1">
      <alignment horizontal="justify" vertical="center" wrapText="1"/>
    </xf>
    <xf numFmtId="10" fontId="4" fillId="0" borderId="0" xfId="0" applyNumberFormat="1" applyFont="1" applyFill="1" applyBorder="1" applyAlignment="1">
      <alignment horizontal="center" vertical="center" wrapText="1"/>
    </xf>
    <xf numFmtId="10" fontId="10" fillId="35" borderId="22" xfId="0" applyNumberFormat="1" applyFont="1" applyFill="1" applyBorder="1" applyAlignment="1">
      <alignment horizontal="center" vertical="center" wrapText="1"/>
    </xf>
    <xf numFmtId="10" fontId="10" fillId="35" borderId="23" xfId="0" applyNumberFormat="1" applyFont="1" applyFill="1" applyBorder="1" applyAlignment="1">
      <alignment horizontal="center" vertical="center" wrapText="1"/>
    </xf>
    <xf numFmtId="10" fontId="4" fillId="0" borderId="34" xfId="0" applyNumberFormat="1" applyFont="1" applyFill="1" applyBorder="1" applyAlignment="1">
      <alignment horizontal="center" vertical="center" wrapText="1"/>
    </xf>
    <xf numFmtId="10" fontId="4" fillId="0" borderId="35" xfId="0" applyNumberFormat="1" applyFont="1" applyFill="1" applyBorder="1" applyAlignment="1">
      <alignment horizontal="center" vertical="center" wrapText="1"/>
    </xf>
    <xf numFmtId="10" fontId="4" fillId="0" borderId="14" xfId="0" applyNumberFormat="1" applyFont="1" applyFill="1" applyBorder="1" applyAlignment="1">
      <alignment horizontal="center" vertical="center" wrapText="1"/>
    </xf>
    <xf numFmtId="10" fontId="4" fillId="0" borderId="0" xfId="0" applyNumberFormat="1" applyFont="1" applyFill="1" applyAlignment="1">
      <alignment horizontal="center" vertical="center"/>
    </xf>
    <xf numFmtId="10" fontId="4" fillId="0" borderId="36" xfId="0" applyNumberFormat="1" applyFont="1" applyFill="1" applyBorder="1" applyAlignment="1">
      <alignment horizontal="center" vertical="center" wrapText="1"/>
    </xf>
    <xf numFmtId="10" fontId="4" fillId="0" borderId="37" xfId="0" applyNumberFormat="1" applyFont="1" applyFill="1" applyBorder="1" applyAlignment="1">
      <alignment horizontal="center" vertical="center" wrapText="1"/>
    </xf>
    <xf numFmtId="10" fontId="4" fillId="0" borderId="38" xfId="0" applyNumberFormat="1" applyFont="1" applyFill="1" applyBorder="1" applyAlignment="1">
      <alignment horizontal="center" vertical="center" wrapText="1"/>
    </xf>
    <xf numFmtId="10" fontId="4" fillId="0" borderId="39" xfId="0" applyNumberFormat="1" applyFont="1" applyFill="1" applyBorder="1" applyAlignment="1">
      <alignment horizontal="center" vertical="center" wrapText="1"/>
    </xf>
    <xf numFmtId="10" fontId="3" fillId="0" borderId="0" xfId="0" applyNumberFormat="1" applyFont="1" applyFill="1" applyAlignment="1">
      <alignment horizontal="center" vertical="center"/>
    </xf>
    <xf numFmtId="10" fontId="4" fillId="0" borderId="40" xfId="0" applyNumberFormat="1" applyFont="1" applyFill="1" applyBorder="1" applyAlignment="1">
      <alignment horizontal="center" vertical="center" wrapText="1"/>
    </xf>
    <xf numFmtId="10" fontId="4" fillId="0" borderId="41" xfId="0" applyNumberFormat="1" applyFont="1" applyFill="1" applyBorder="1" applyAlignment="1">
      <alignment horizontal="center" vertical="center" wrapText="1"/>
    </xf>
    <xf numFmtId="0" fontId="5" fillId="0" borderId="42" xfId="0" applyFont="1" applyBorder="1" applyAlignment="1">
      <alignment horizontal="left" vertical="center" wrapText="1"/>
    </xf>
    <xf numFmtId="0" fontId="5" fillId="0" borderId="43" xfId="0" applyFont="1" applyBorder="1" applyAlignment="1">
      <alignment horizontal="left" vertical="center" wrapText="1"/>
    </xf>
    <xf numFmtId="0" fontId="6" fillId="0" borderId="19"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8" fillId="0" borderId="19" xfId="0" applyFont="1" applyFill="1" applyBorder="1" applyAlignment="1" applyProtection="1">
      <alignment horizontal="center" vertical="center" wrapText="1"/>
      <protection locked="0"/>
    </xf>
    <xf numFmtId="0" fontId="18" fillId="0" borderId="29" xfId="0" applyFont="1" applyFill="1" applyBorder="1" applyAlignment="1" applyProtection="1">
      <alignment horizontal="center" vertical="center" wrapText="1"/>
      <protection locked="0"/>
    </xf>
    <xf numFmtId="0" fontId="5" fillId="0" borderId="11" xfId="0" applyFont="1" applyBorder="1" applyAlignment="1">
      <alignment horizont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3" fillId="0" borderId="43" xfId="0" applyFont="1" applyBorder="1" applyAlignment="1">
      <alignment horizontal="center" vertical="center" wrapText="1"/>
    </xf>
    <xf numFmtId="0" fontId="6" fillId="0" borderId="15"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8" fillId="0" borderId="45" xfId="0" applyFont="1" applyFill="1" applyBorder="1" applyAlignment="1" applyProtection="1">
      <alignment horizontal="center" vertical="center" wrapText="1"/>
      <protection locked="0"/>
    </xf>
    <xf numFmtId="0" fontId="18" fillId="0" borderId="46" xfId="0" applyFont="1" applyFill="1" applyBorder="1" applyAlignment="1" applyProtection="1">
      <alignment horizontal="center" vertical="center" wrapText="1"/>
      <protection locked="0"/>
    </xf>
    <xf numFmtId="0" fontId="3" fillId="0" borderId="46" xfId="0" applyFont="1" applyFill="1" applyBorder="1" applyAlignment="1">
      <alignment horizontal="center" vertical="top" wrapText="1"/>
    </xf>
    <xf numFmtId="0" fontId="5" fillId="0" borderId="19" xfId="0" applyFont="1" applyBorder="1" applyAlignment="1">
      <alignment horizontal="center" vertical="top"/>
    </xf>
    <xf numFmtId="0" fontId="3" fillId="0" borderId="29" xfId="0" applyFont="1" applyBorder="1" applyAlignment="1">
      <alignment horizontal="center" vertical="top"/>
    </xf>
    <xf numFmtId="0" fontId="3" fillId="0" borderId="14" xfId="0" applyFont="1" applyBorder="1" applyAlignment="1">
      <alignment horizontal="center" vertical="top"/>
    </xf>
    <xf numFmtId="0" fontId="59" fillId="0" borderId="19" xfId="0" applyFont="1" applyBorder="1" applyAlignment="1">
      <alignment horizontal="center" vertical="center"/>
    </xf>
    <xf numFmtId="0" fontId="59" fillId="0" borderId="29" xfId="0" applyFont="1" applyBorder="1" applyAlignment="1">
      <alignment horizontal="center" vertical="center"/>
    </xf>
    <xf numFmtId="0" fontId="59" fillId="0" borderId="14" xfId="0" applyFont="1" applyBorder="1" applyAlignment="1">
      <alignment horizontal="center" vertical="center"/>
    </xf>
    <xf numFmtId="0" fontId="5" fillId="0" borderId="47" xfId="0" applyFont="1" applyBorder="1" applyAlignment="1">
      <alignment horizontal="left" vertical="top" wrapText="1"/>
    </xf>
    <xf numFmtId="0" fontId="4" fillId="0" borderId="19" xfId="0" applyNumberFormat="1" applyFont="1" applyFill="1" applyBorder="1" applyAlignment="1">
      <alignment horizontal="center" vertical="center" wrapText="1"/>
    </xf>
    <xf numFmtId="0" fontId="4" fillId="0" borderId="29"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5" fillId="0" borderId="42" xfId="0" applyFont="1" applyBorder="1" applyAlignment="1">
      <alignment horizontal="left" vertical="center"/>
    </xf>
    <xf numFmtId="0" fontId="5" fillId="0" borderId="43" xfId="0" applyFont="1" applyBorder="1" applyAlignment="1">
      <alignment horizontal="left" vertical="center"/>
    </xf>
    <xf numFmtId="0" fontId="5" fillId="0" borderId="48" xfId="0" applyFont="1" applyBorder="1" applyAlignment="1">
      <alignment horizontal="left" vertical="center"/>
    </xf>
    <xf numFmtId="0" fontId="5" fillId="0" borderId="48" xfId="0" applyFont="1" applyBorder="1" applyAlignment="1">
      <alignment horizontal="left" vertical="center" wrapText="1"/>
    </xf>
    <xf numFmtId="0" fontId="3" fillId="0" borderId="49" xfId="0" applyFont="1" applyBorder="1" applyAlignment="1">
      <alignment horizontal="center" wrapText="1"/>
    </xf>
    <xf numFmtId="0" fontId="3" fillId="0" borderId="50" xfId="0" applyFont="1" applyBorder="1" applyAlignment="1">
      <alignment horizontal="center" wrapText="1"/>
    </xf>
    <xf numFmtId="0" fontId="3" fillId="0" borderId="51" xfId="0" applyFont="1" applyBorder="1" applyAlignment="1">
      <alignment horizontal="center" wrapText="1"/>
    </xf>
    <xf numFmtId="0" fontId="3" fillId="0" borderId="52" xfId="0" applyFont="1" applyBorder="1" applyAlignment="1">
      <alignment horizontal="center" wrapText="1"/>
    </xf>
    <xf numFmtId="0" fontId="3" fillId="0" borderId="0" xfId="0" applyFont="1" applyBorder="1" applyAlignment="1">
      <alignment horizontal="center" wrapText="1"/>
    </xf>
    <xf numFmtId="0" fontId="3" fillId="0" borderId="17" xfId="0" applyFont="1" applyBorder="1" applyAlignment="1">
      <alignment horizontal="center" wrapText="1"/>
    </xf>
    <xf numFmtId="0" fontId="3" fillId="0" borderId="53" xfId="0" applyFont="1" applyBorder="1" applyAlignment="1">
      <alignment horizontal="center" wrapText="1"/>
    </xf>
    <xf numFmtId="0" fontId="3" fillId="0" borderId="47" xfId="0" applyFont="1" applyBorder="1" applyAlignment="1">
      <alignment horizontal="center" wrapText="1"/>
    </xf>
    <xf numFmtId="0" fontId="3" fillId="0" borderId="54" xfId="0" applyFont="1" applyBorder="1" applyAlignment="1">
      <alignment horizontal="center" wrapText="1"/>
    </xf>
    <xf numFmtId="0" fontId="3" fillId="0" borderId="11" xfId="0" applyFont="1" applyBorder="1" applyAlignment="1">
      <alignment horizontal="justify" vertical="top" wrapText="1"/>
    </xf>
    <xf numFmtId="0" fontId="5" fillId="0" borderId="11" xfId="0" applyFont="1" applyBorder="1" applyAlignment="1">
      <alignment horizontal="center" wrapText="1"/>
    </xf>
    <xf numFmtId="0" fontId="3" fillId="0" borderId="11" xfId="0" applyFont="1" applyBorder="1" applyAlignment="1">
      <alignment horizontal="justify" vertical="top"/>
    </xf>
    <xf numFmtId="0" fontId="5" fillId="0" borderId="11" xfId="0" applyFont="1" applyBorder="1" applyAlignment="1">
      <alignment horizontal="left" vertical="center"/>
    </xf>
    <xf numFmtId="0" fontId="8" fillId="0" borderId="19"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4"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4" xfId="0" applyFont="1" applyFill="1" applyBorder="1" applyAlignment="1">
      <alignment horizontal="center" vertical="center" wrapText="1"/>
    </xf>
    <xf numFmtId="10" fontId="4" fillId="0" borderId="13" xfId="0" applyNumberFormat="1" applyFont="1" applyFill="1" applyBorder="1" applyAlignment="1">
      <alignment horizontal="center" vertical="center" wrapText="1"/>
    </xf>
    <xf numFmtId="10" fontId="4" fillId="0" borderId="12" xfId="0" applyNumberFormat="1" applyFont="1" applyFill="1" applyBorder="1" applyAlignment="1">
      <alignment horizontal="center" vertical="center" wrapText="1"/>
    </xf>
    <xf numFmtId="10" fontId="4" fillId="0" borderId="22" xfId="47" applyNumberFormat="1" applyFont="1" applyFill="1" applyBorder="1" applyAlignment="1">
      <alignment horizontal="center" vertical="center" wrapText="1"/>
    </xf>
    <xf numFmtId="10" fontId="4" fillId="0" borderId="23" xfId="47" applyNumberFormat="1"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4" xfId="0" applyFont="1" applyBorder="1" applyAlignment="1">
      <alignment horizontal="center" vertical="center" wrapText="1"/>
    </xf>
    <xf numFmtId="0" fontId="59" fillId="0" borderId="21" xfId="0" applyFont="1" applyBorder="1" applyAlignment="1">
      <alignment horizontal="center" vertical="center"/>
    </xf>
    <xf numFmtId="0" fontId="59" fillId="0" borderId="0" xfId="0" applyFont="1" applyBorder="1" applyAlignment="1">
      <alignment horizontal="center" vertical="center"/>
    </xf>
    <xf numFmtId="0" fontId="59" fillId="0" borderId="55" xfId="0" applyFont="1" applyBorder="1" applyAlignment="1">
      <alignment horizontal="center" vertical="center"/>
    </xf>
    <xf numFmtId="0" fontId="3" fillId="0" borderId="0" xfId="0" applyFont="1" applyFill="1" applyBorder="1" applyAlignment="1">
      <alignment horizontal="center" vertical="center" wrapText="1"/>
    </xf>
    <xf numFmtId="0" fontId="59" fillId="0" borderId="34" xfId="0" applyFont="1" applyFill="1" applyBorder="1" applyAlignment="1">
      <alignment horizontal="center" vertical="top" wrapText="1"/>
    </xf>
    <xf numFmtId="0" fontId="59" fillId="0" borderId="35" xfId="0" applyFont="1" applyFill="1" applyBorder="1" applyAlignment="1">
      <alignment horizontal="center" vertical="top" wrapText="1"/>
    </xf>
    <xf numFmtId="0" fontId="59" fillId="0" borderId="39" xfId="0" applyFont="1" applyFill="1" applyBorder="1" applyAlignment="1">
      <alignment horizontal="center" vertical="top" wrapText="1"/>
    </xf>
    <xf numFmtId="0" fontId="3" fillId="0" borderId="0" xfId="0" applyFont="1" applyFill="1" applyBorder="1" applyAlignment="1">
      <alignment horizontal="center" vertical="top" wrapText="1"/>
    </xf>
    <xf numFmtId="0" fontId="5" fillId="38" borderId="19" xfId="0" applyFont="1" applyFill="1" applyBorder="1" applyAlignment="1">
      <alignment horizontal="center" vertical="center" wrapText="1"/>
    </xf>
    <xf numFmtId="0" fontId="5" fillId="38" borderId="29" xfId="0" applyFont="1" applyFill="1" applyBorder="1" applyAlignment="1">
      <alignment horizontal="center" vertical="center" wrapText="1"/>
    </xf>
    <xf numFmtId="0" fontId="5" fillId="38" borderId="14" xfId="0" applyFont="1" applyFill="1" applyBorder="1" applyAlignment="1">
      <alignment horizontal="center" vertical="center" wrapText="1"/>
    </xf>
    <xf numFmtId="0" fontId="5" fillId="0" borderId="19"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4" xfId="0" applyFont="1" applyBorder="1" applyAlignment="1">
      <alignment horizontal="center" vertical="center" wrapText="1"/>
    </xf>
    <xf numFmtId="0" fontId="5" fillId="38" borderId="56" xfId="0" applyFont="1" applyFill="1" applyBorder="1" applyAlignment="1">
      <alignment horizontal="left" vertical="center" wrapText="1"/>
    </xf>
    <xf numFmtId="0" fontId="5" fillId="38" borderId="43" xfId="0" applyFont="1" applyFill="1" applyBorder="1" applyAlignment="1">
      <alignment horizontal="left" vertical="center"/>
    </xf>
    <xf numFmtId="0" fontId="5" fillId="38" borderId="57" xfId="0" applyFont="1" applyFill="1" applyBorder="1" applyAlignment="1">
      <alignment horizontal="left" vertical="center"/>
    </xf>
    <xf numFmtId="0" fontId="5" fillId="0" borderId="56" xfId="0" applyFont="1" applyBorder="1" applyAlignment="1">
      <alignment horizontal="left" vertical="center"/>
    </xf>
    <xf numFmtId="0" fontId="5" fillId="0" borderId="57" xfId="0" applyFont="1" applyBorder="1" applyAlignment="1">
      <alignment horizontal="left" vertical="center"/>
    </xf>
    <xf numFmtId="0" fontId="5" fillId="0" borderId="56" xfId="0" applyFont="1" applyBorder="1" applyAlignment="1">
      <alignment horizontal="left" vertical="center" wrapText="1"/>
    </xf>
    <xf numFmtId="0" fontId="5" fillId="0" borderId="57" xfId="0" applyFont="1" applyBorder="1" applyAlignment="1">
      <alignment horizontal="left" vertical="center" wrapText="1"/>
    </xf>
    <xf numFmtId="0" fontId="5" fillId="0" borderId="26" xfId="0" applyFont="1" applyBorder="1" applyAlignment="1">
      <alignment horizontal="left" vertical="center" wrapText="1"/>
    </xf>
    <xf numFmtId="0" fontId="5" fillId="0" borderId="11" xfId="0" applyFont="1" applyBorder="1" applyAlignment="1">
      <alignment horizontal="left" vertical="center" wrapText="1"/>
    </xf>
    <xf numFmtId="0" fontId="5" fillId="0" borderId="10" xfId="0" applyFont="1" applyBorder="1" applyAlignment="1">
      <alignment horizontal="left" vertical="center" wrapText="1"/>
    </xf>
    <xf numFmtId="0" fontId="5" fillId="0" borderId="58"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31" xfId="0" applyFont="1" applyBorder="1" applyAlignment="1">
      <alignment horizontal="left" vertical="center" wrapText="1"/>
    </xf>
    <xf numFmtId="0" fontId="5" fillId="0" borderId="60" xfId="0" applyFont="1" applyBorder="1" applyAlignment="1">
      <alignment horizontal="left" vertical="center" wrapText="1"/>
    </xf>
    <xf numFmtId="0" fontId="5" fillId="0" borderId="61" xfId="0" applyFont="1" applyBorder="1" applyAlignment="1">
      <alignment horizontal="left" wrapText="1"/>
    </xf>
    <xf numFmtId="0" fontId="5" fillId="0" borderId="60" xfId="0" applyFont="1" applyBorder="1" applyAlignment="1">
      <alignment horizontal="left" wrapText="1"/>
    </xf>
    <xf numFmtId="0" fontId="5" fillId="0" borderId="49" xfId="0" applyFont="1" applyBorder="1" applyAlignment="1">
      <alignment horizontal="left" vertical="top" wrapText="1"/>
    </xf>
    <xf numFmtId="0" fontId="5" fillId="0" borderId="50" xfId="0" applyFont="1" applyBorder="1" applyAlignment="1">
      <alignment horizontal="left" vertical="top" wrapText="1"/>
    </xf>
    <xf numFmtId="0" fontId="5" fillId="0" borderId="62" xfId="0" applyFont="1" applyBorder="1" applyAlignment="1">
      <alignment horizontal="left" vertical="top" wrapText="1"/>
    </xf>
    <xf numFmtId="0" fontId="5" fillId="0" borderId="53" xfId="0" applyFont="1" applyBorder="1" applyAlignment="1">
      <alignment horizontal="left" vertical="top" wrapText="1"/>
    </xf>
    <xf numFmtId="0" fontId="5" fillId="0" borderId="59" xfId="0" applyFont="1" applyBorder="1" applyAlignment="1">
      <alignment horizontal="left" vertical="top" wrapText="1"/>
    </xf>
    <xf numFmtId="0" fontId="3" fillId="0" borderId="56" xfId="0" applyFont="1" applyBorder="1" applyAlignment="1">
      <alignment horizontal="left" vertical="top" wrapText="1"/>
    </xf>
    <xf numFmtId="0" fontId="3" fillId="0" borderId="43" xfId="0" applyFont="1" applyBorder="1" applyAlignment="1">
      <alignment horizontal="left" vertical="top" wrapText="1"/>
    </xf>
    <xf numFmtId="0" fontId="3" fillId="0" borderId="57" xfId="0" applyFont="1" applyBorder="1" applyAlignment="1">
      <alignment horizontal="left" vertical="top" wrapText="1"/>
    </xf>
    <xf numFmtId="0" fontId="3" fillId="0" borderId="63" xfId="0" applyFont="1" applyBorder="1" applyAlignment="1">
      <alignment horizontal="left" vertical="top" wrapText="1"/>
    </xf>
    <xf numFmtId="0" fontId="3" fillId="0" borderId="64" xfId="0" applyFont="1" applyBorder="1" applyAlignment="1">
      <alignment horizontal="left" vertical="top" wrapText="1"/>
    </xf>
    <xf numFmtId="0" fontId="3" fillId="0" borderId="65" xfId="0" applyFont="1" applyBorder="1" applyAlignment="1">
      <alignment horizontal="left" vertical="top" wrapText="1"/>
    </xf>
    <xf numFmtId="0" fontId="7" fillId="0" borderId="19"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9" xfId="0" applyFont="1" applyBorder="1" applyAlignment="1">
      <alignment horizontal="center" vertical="center"/>
    </xf>
    <xf numFmtId="0" fontId="7" fillId="0" borderId="29" xfId="0" applyFont="1" applyBorder="1" applyAlignment="1">
      <alignment horizontal="center" vertical="center"/>
    </xf>
    <xf numFmtId="0" fontId="7" fillId="0" borderId="14" xfId="0" applyFont="1" applyBorder="1" applyAlignment="1">
      <alignment horizontal="center" vertical="center"/>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819150</xdr:colOff>
      <xdr:row>11</xdr:row>
      <xdr:rowOff>200025</xdr:rowOff>
    </xdr:from>
    <xdr:to>
      <xdr:col>7</xdr:col>
      <xdr:colOff>0</xdr:colOff>
      <xdr:row>12</xdr:row>
      <xdr:rowOff>28575</xdr:rowOff>
    </xdr:to>
    <xdr:sp>
      <xdr:nvSpPr>
        <xdr:cNvPr id="1" name="CuadroTexto 1"/>
        <xdr:cNvSpPr txBox="1">
          <a:spLocks noChangeArrowheads="1"/>
        </xdr:cNvSpPr>
      </xdr:nvSpPr>
      <xdr:spPr>
        <a:xfrm>
          <a:off x="9658350" y="5648325"/>
          <a:ext cx="1362075" cy="371475"/>
        </a:xfrm>
        <a:prstGeom prst="rect">
          <a:avLst/>
        </a:prstGeom>
        <a:noFill/>
        <a:ln w="9525" cmpd="sng">
          <a:solidFill>
            <a:srgbClr val="FFFFFF"/>
          </a:solidFill>
          <a:headEnd type="none"/>
          <a:tailEnd type="none"/>
        </a:ln>
      </xdr:spPr>
      <xdr:txBody>
        <a:bodyPr vertOverflow="clip" wrap="square"/>
        <a:p>
          <a:pPr algn="l">
            <a:defRPr/>
          </a:pPr>
          <a:r>
            <a:rPr lang="en-US" cap="none" sz="800" b="0" i="0" u="none" baseline="0">
              <a:solidFill>
                <a:srgbClr val="000000"/>
              </a:solidFill>
              <a:latin typeface="Calibri"/>
              <a:ea typeface="Calibri"/>
              <a:cs typeface="Calibri"/>
            </a:rPr>
            <a:t>(200 o más trabajadores)</a:t>
          </a:r>
        </a:p>
      </xdr:txBody>
    </xdr:sp>
    <xdr:clientData/>
  </xdr:twoCellAnchor>
  <xdr:twoCellAnchor>
    <xdr:from>
      <xdr:col>3</xdr:col>
      <xdr:colOff>1323975</xdr:colOff>
      <xdr:row>11</xdr:row>
      <xdr:rowOff>200025</xdr:rowOff>
    </xdr:from>
    <xdr:to>
      <xdr:col>3</xdr:col>
      <xdr:colOff>2647950</xdr:colOff>
      <xdr:row>12</xdr:row>
      <xdr:rowOff>28575</xdr:rowOff>
    </xdr:to>
    <xdr:sp>
      <xdr:nvSpPr>
        <xdr:cNvPr id="2" name="CuadroTexto 1"/>
        <xdr:cNvSpPr txBox="1">
          <a:spLocks noChangeArrowheads="1"/>
        </xdr:cNvSpPr>
      </xdr:nvSpPr>
      <xdr:spPr>
        <a:xfrm>
          <a:off x="5400675" y="5648325"/>
          <a:ext cx="1323975" cy="371475"/>
        </a:xfrm>
        <a:prstGeom prst="rect">
          <a:avLst/>
        </a:prstGeom>
        <a:noFill/>
        <a:ln w="9525" cmpd="sng">
          <a:solidFill>
            <a:srgbClr val="FFFFFF"/>
          </a:solidFill>
          <a:headEnd type="none"/>
          <a:tailEnd type="none"/>
        </a:ln>
      </xdr:spPr>
      <xdr:txBody>
        <a:bodyPr vertOverflow="clip" wrap="square"/>
        <a:p>
          <a:pPr algn="l">
            <a:defRPr/>
          </a:pPr>
          <a:r>
            <a:rPr lang="en-US" cap="none" sz="800" b="0" i="0" u="none" baseline="0">
              <a:solidFill>
                <a:srgbClr val="000000"/>
              </a:solidFill>
              <a:latin typeface="Calibri"/>
              <a:ea typeface="Calibri"/>
              <a:cs typeface="Calibri"/>
            </a:rPr>
            <a:t>    (de</a:t>
          </a:r>
          <a:r>
            <a:rPr lang="en-US" cap="none" sz="800" b="0" i="0" u="none" baseline="0">
              <a:solidFill>
                <a:srgbClr val="000000"/>
              </a:solidFill>
              <a:latin typeface="Calibri"/>
              <a:ea typeface="Calibri"/>
              <a:cs typeface="Calibri"/>
            </a:rPr>
            <a:t> 50 a 99 trabajadores</a:t>
          </a:r>
          <a:r>
            <a:rPr lang="en-US" cap="none" sz="800" b="0" i="0" u="none" baseline="0">
              <a:solidFill>
                <a:srgbClr val="000000"/>
              </a:solidFill>
              <a:latin typeface="Calibri"/>
              <a:ea typeface="Calibri"/>
              <a:cs typeface="Calibri"/>
            </a:rPr>
            <a:t>)</a:t>
          </a:r>
        </a:p>
      </xdr:txBody>
    </xdr:sp>
    <xdr:clientData/>
  </xdr:twoCellAnchor>
  <xdr:twoCellAnchor>
    <xdr:from>
      <xdr:col>1</xdr:col>
      <xdr:colOff>3438525</xdr:colOff>
      <xdr:row>11</xdr:row>
      <xdr:rowOff>200025</xdr:rowOff>
    </xdr:from>
    <xdr:to>
      <xdr:col>3</xdr:col>
      <xdr:colOff>847725</xdr:colOff>
      <xdr:row>11</xdr:row>
      <xdr:rowOff>476250</xdr:rowOff>
    </xdr:to>
    <xdr:sp>
      <xdr:nvSpPr>
        <xdr:cNvPr id="3" name="CuadroTexto 1"/>
        <xdr:cNvSpPr txBox="1">
          <a:spLocks noChangeArrowheads="1"/>
        </xdr:cNvSpPr>
      </xdr:nvSpPr>
      <xdr:spPr>
        <a:xfrm>
          <a:off x="3648075" y="5648325"/>
          <a:ext cx="1276350" cy="276225"/>
        </a:xfrm>
        <a:prstGeom prst="rect">
          <a:avLst/>
        </a:prstGeom>
        <a:noFill/>
        <a:ln w="9525" cmpd="sng">
          <a:solidFill>
            <a:srgbClr val="FFFFFF"/>
          </a:solidFill>
          <a:headEnd type="none"/>
          <a:tailEnd type="none"/>
        </a:ln>
      </xdr:spPr>
      <xdr:txBody>
        <a:bodyPr vertOverflow="clip" wrap="square"/>
        <a:p>
          <a:pPr algn="l">
            <a:defRPr/>
          </a:pPr>
          <a:r>
            <a:rPr lang="en-US" cap="none" sz="800" b="0" i="0" u="none" baseline="0">
              <a:solidFill>
                <a:srgbClr val="000000"/>
              </a:solidFill>
              <a:latin typeface="Calibri"/>
              <a:ea typeface="Calibri"/>
              <a:cs typeface="Calibri"/>
            </a:rPr>
            <a:t>(de</a:t>
          </a:r>
          <a:r>
            <a:rPr lang="en-US" cap="none" sz="800" b="0" i="0" u="none" baseline="0">
              <a:solidFill>
                <a:srgbClr val="000000"/>
              </a:solidFill>
              <a:latin typeface="Calibri"/>
              <a:ea typeface="Calibri"/>
              <a:cs typeface="Calibri"/>
            </a:rPr>
            <a:t> 10a 49 trabajadores</a:t>
          </a:r>
          <a:r>
            <a:rPr lang="en-US" cap="none" sz="800" b="0" i="0" u="none" baseline="0">
              <a:solidFill>
                <a:srgbClr val="000000"/>
              </a:solidFill>
              <a:latin typeface="Calibri"/>
              <a:ea typeface="Calibri"/>
              <a:cs typeface="Calibri"/>
            </a:rPr>
            <a:t>)</a:t>
          </a:r>
        </a:p>
      </xdr:txBody>
    </xdr:sp>
    <xdr:clientData/>
  </xdr:twoCellAnchor>
  <xdr:twoCellAnchor>
    <xdr:from>
      <xdr:col>3</xdr:col>
      <xdr:colOff>3171825</xdr:colOff>
      <xdr:row>11</xdr:row>
      <xdr:rowOff>200025</xdr:rowOff>
    </xdr:from>
    <xdr:to>
      <xdr:col>5</xdr:col>
      <xdr:colOff>790575</xdr:colOff>
      <xdr:row>12</xdr:row>
      <xdr:rowOff>28575</xdr:rowOff>
    </xdr:to>
    <xdr:sp>
      <xdr:nvSpPr>
        <xdr:cNvPr id="4" name="CuadroTexto 1"/>
        <xdr:cNvSpPr txBox="1">
          <a:spLocks noChangeArrowheads="1"/>
        </xdr:cNvSpPr>
      </xdr:nvSpPr>
      <xdr:spPr>
        <a:xfrm>
          <a:off x="7248525" y="5648325"/>
          <a:ext cx="2381250" cy="371475"/>
        </a:xfrm>
        <a:prstGeom prst="rect">
          <a:avLst/>
        </a:prstGeom>
        <a:noFill/>
        <a:ln w="9525" cmpd="sng">
          <a:solidFill>
            <a:srgbClr val="FFFFFF"/>
          </a:solidFill>
          <a:headEnd type="none"/>
          <a:tailEnd type="none"/>
        </a:ln>
      </xdr:spPr>
      <xdr:txBody>
        <a:bodyPr vertOverflow="clip" wrap="square"/>
        <a:p>
          <a:pPr algn="l">
            <a:defRPr/>
          </a:pPr>
          <a:r>
            <a:rPr lang="en-US" cap="none" sz="800" b="0" i="0" u="none" baseline="0">
              <a:solidFill>
                <a:srgbClr val="000000"/>
              </a:solidFill>
              <a:latin typeface="Calibri"/>
              <a:ea typeface="Calibri"/>
              <a:cs typeface="Calibri"/>
            </a:rPr>
            <a:t>     (de</a:t>
          </a:r>
          <a:r>
            <a:rPr lang="en-US" cap="none" sz="800" b="0" i="0" u="none" baseline="0">
              <a:solidFill>
                <a:srgbClr val="000000"/>
              </a:solidFill>
              <a:latin typeface="Calibri"/>
              <a:ea typeface="Calibri"/>
              <a:cs typeface="Calibri"/>
            </a:rPr>
            <a:t> 100 a 199 trabajadores</a:t>
          </a:r>
          <a:r>
            <a:rPr lang="en-US" cap="none" sz="800" b="0" i="0" u="none" baseline="0">
              <a:solidFill>
                <a:srgbClr val="000000"/>
              </a:solidFill>
              <a:latin typeface="Calibri"/>
              <a:ea typeface="Calibri"/>
              <a:cs typeface="Calibri"/>
            </a:rPr>
            <a:t>)</a:t>
          </a:r>
        </a:p>
      </xdr:txBody>
    </xdr:sp>
    <xdr:clientData/>
  </xdr:twoCellAnchor>
  <xdr:twoCellAnchor>
    <xdr:from>
      <xdr:col>1</xdr:col>
      <xdr:colOff>3505200</xdr:colOff>
      <xdr:row>17</xdr:row>
      <xdr:rowOff>38100</xdr:rowOff>
    </xdr:from>
    <xdr:to>
      <xdr:col>3</xdr:col>
      <xdr:colOff>200025</xdr:colOff>
      <xdr:row>17</xdr:row>
      <xdr:rowOff>333375</xdr:rowOff>
    </xdr:to>
    <xdr:sp>
      <xdr:nvSpPr>
        <xdr:cNvPr id="5" name="CuadroTexto 2"/>
        <xdr:cNvSpPr txBox="1">
          <a:spLocks noChangeArrowheads="1"/>
        </xdr:cNvSpPr>
      </xdr:nvSpPr>
      <xdr:spPr>
        <a:xfrm>
          <a:off x="3714750" y="8334375"/>
          <a:ext cx="561975" cy="2952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95250</xdr:colOff>
      <xdr:row>14</xdr:row>
      <xdr:rowOff>47625</xdr:rowOff>
    </xdr:from>
    <xdr:to>
      <xdr:col>3</xdr:col>
      <xdr:colOff>647700</xdr:colOff>
      <xdr:row>14</xdr:row>
      <xdr:rowOff>342900</xdr:rowOff>
    </xdr:to>
    <xdr:sp>
      <xdr:nvSpPr>
        <xdr:cNvPr id="6" name="CuadroTexto 2"/>
        <xdr:cNvSpPr txBox="1">
          <a:spLocks noChangeArrowheads="1"/>
        </xdr:cNvSpPr>
      </xdr:nvSpPr>
      <xdr:spPr>
        <a:xfrm>
          <a:off x="4171950" y="6800850"/>
          <a:ext cx="552450" cy="2952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1019175</xdr:colOff>
      <xdr:row>15</xdr:row>
      <xdr:rowOff>38100</xdr:rowOff>
    </xdr:from>
    <xdr:to>
      <xdr:col>3</xdr:col>
      <xdr:colOff>1571625</xdr:colOff>
      <xdr:row>15</xdr:row>
      <xdr:rowOff>333375</xdr:rowOff>
    </xdr:to>
    <xdr:sp>
      <xdr:nvSpPr>
        <xdr:cNvPr id="7" name="CuadroTexto 2"/>
        <xdr:cNvSpPr txBox="1">
          <a:spLocks noChangeArrowheads="1"/>
        </xdr:cNvSpPr>
      </xdr:nvSpPr>
      <xdr:spPr>
        <a:xfrm>
          <a:off x="5095875" y="7172325"/>
          <a:ext cx="552450" cy="29527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oneCell">
    <xdr:from>
      <xdr:col>1</xdr:col>
      <xdr:colOff>1895475</xdr:colOff>
      <xdr:row>0</xdr:row>
      <xdr:rowOff>0</xdr:rowOff>
    </xdr:from>
    <xdr:to>
      <xdr:col>4</xdr:col>
      <xdr:colOff>733425</xdr:colOff>
      <xdr:row>2</xdr:row>
      <xdr:rowOff>57150</xdr:rowOff>
    </xdr:to>
    <xdr:pic>
      <xdr:nvPicPr>
        <xdr:cNvPr id="8" name="Imagen 1"/>
        <xdr:cNvPicPr preferRelativeResize="1">
          <a:picLocks noChangeAspect="1"/>
        </xdr:cNvPicPr>
      </xdr:nvPicPr>
      <xdr:blipFill>
        <a:blip r:embed="rId1"/>
        <a:stretch>
          <a:fillRect/>
        </a:stretch>
      </xdr:blipFill>
      <xdr:spPr>
        <a:xfrm>
          <a:off x="2105025" y="0"/>
          <a:ext cx="6581775" cy="2085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V151"/>
  <sheetViews>
    <sheetView tabSelected="1" zoomScale="90" zoomScaleNormal="90" workbookViewId="0" topLeftCell="A150">
      <selection activeCell="B151" sqref="B151:G151"/>
    </sheetView>
  </sheetViews>
  <sheetFormatPr defaultColWidth="11.421875" defaultRowHeight="15"/>
  <cols>
    <col min="1" max="1" width="3.140625" style="1" customWidth="1"/>
    <col min="2" max="2" width="54.00390625" style="54" customWidth="1"/>
    <col min="3" max="3" width="4.00390625" style="4" customWidth="1"/>
    <col min="4" max="4" width="58.140625" style="51" customWidth="1"/>
    <col min="5" max="6" width="13.28125" style="3" customWidth="1"/>
    <col min="7" max="7" width="19.421875" style="3" customWidth="1"/>
    <col min="8" max="8" width="20.140625" style="2" hidden="1" customWidth="1"/>
    <col min="9" max="9" width="8.28125" style="35" hidden="1" customWidth="1"/>
    <col min="10" max="16384" width="11.421875" style="1" customWidth="1"/>
  </cols>
  <sheetData>
    <row r="1" ht="137.25" customHeight="1" thickBot="1"/>
    <row r="2" spans="2:9" s="2" customFormat="1" ht="22.5" customHeight="1" thickBot="1">
      <c r="B2" s="192" t="s">
        <v>188</v>
      </c>
      <c r="C2" s="193"/>
      <c r="D2" s="193"/>
      <c r="E2" s="193"/>
      <c r="F2" s="193"/>
      <c r="G2" s="194"/>
      <c r="I2" s="34"/>
    </row>
    <row r="3" spans="2:9" s="2" customFormat="1" ht="30" customHeight="1" thickBot="1">
      <c r="B3" s="240" t="s">
        <v>131</v>
      </c>
      <c r="C3" s="241"/>
      <c r="D3" s="241"/>
      <c r="E3" s="241"/>
      <c r="F3" s="241"/>
      <c r="G3" s="242"/>
      <c r="I3" s="34"/>
    </row>
    <row r="4" spans="2:9" s="2" customFormat="1" ht="24" customHeight="1" thickBot="1">
      <c r="B4" s="243" t="s">
        <v>31</v>
      </c>
      <c r="C4" s="244"/>
      <c r="D4" s="244"/>
      <c r="E4" s="244"/>
      <c r="F4" s="244"/>
      <c r="G4" s="245"/>
      <c r="I4" s="34"/>
    </row>
    <row r="5" spans="2:9" s="2" customFormat="1" ht="42.75" customHeight="1">
      <c r="B5" s="261" t="s">
        <v>41</v>
      </c>
      <c r="C5" s="262"/>
      <c r="D5" s="113" t="s">
        <v>42</v>
      </c>
      <c r="E5" s="259" t="s">
        <v>29</v>
      </c>
      <c r="F5" s="260"/>
      <c r="G5" s="114"/>
      <c r="I5" s="34"/>
    </row>
    <row r="6" spans="2:9" s="2" customFormat="1" ht="22.5" customHeight="1">
      <c r="B6" s="256" t="s">
        <v>30</v>
      </c>
      <c r="C6" s="257"/>
      <c r="D6" s="257"/>
      <c r="E6" s="257"/>
      <c r="F6" s="257"/>
      <c r="G6" s="258"/>
      <c r="I6" s="34"/>
    </row>
    <row r="7" spans="2:9" s="2" customFormat="1" ht="30" customHeight="1">
      <c r="B7" s="253" t="s">
        <v>28</v>
      </c>
      <c r="C7" s="279"/>
      <c r="D7" s="279"/>
      <c r="E7" s="279"/>
      <c r="F7" s="279"/>
      <c r="G7" s="280"/>
      <c r="I7" s="34"/>
    </row>
    <row r="8" spans="2:9" s="2" customFormat="1" ht="30" customHeight="1">
      <c r="B8" s="251" t="s">
        <v>27</v>
      </c>
      <c r="C8" s="176"/>
      <c r="D8" s="176"/>
      <c r="E8" s="175" t="s">
        <v>26</v>
      </c>
      <c r="F8" s="176"/>
      <c r="G8" s="252"/>
      <c r="I8" s="34"/>
    </row>
    <row r="9" spans="2:9" s="2" customFormat="1" ht="30" customHeight="1">
      <c r="B9" s="251" t="s">
        <v>25</v>
      </c>
      <c r="C9" s="176"/>
      <c r="D9" s="176"/>
      <c r="E9" s="175" t="s">
        <v>24</v>
      </c>
      <c r="F9" s="176"/>
      <c r="G9" s="252"/>
      <c r="I9" s="34"/>
    </row>
    <row r="10" spans="2:9" s="2" customFormat="1" ht="30" customHeight="1">
      <c r="B10" s="253" t="s">
        <v>23</v>
      </c>
      <c r="C10" s="254"/>
      <c r="D10" s="254"/>
      <c r="E10" s="254"/>
      <c r="F10" s="254"/>
      <c r="G10" s="255"/>
      <c r="I10" s="34"/>
    </row>
    <row r="11" spans="2:9" s="2" customFormat="1" ht="30" customHeight="1">
      <c r="B11" s="253" t="s">
        <v>22</v>
      </c>
      <c r="C11" s="254"/>
      <c r="D11" s="254"/>
      <c r="E11" s="254"/>
      <c r="F11" s="254"/>
      <c r="G11" s="255"/>
      <c r="I11" s="34"/>
    </row>
    <row r="12" spans="2:9" s="2" customFormat="1" ht="42.75" customHeight="1">
      <c r="B12" s="253" t="s">
        <v>21</v>
      </c>
      <c r="C12" s="254"/>
      <c r="D12" s="254"/>
      <c r="E12" s="254"/>
      <c r="F12" s="254"/>
      <c r="G12" s="255"/>
      <c r="I12" s="34"/>
    </row>
    <row r="13" spans="2:9" s="2" customFormat="1" ht="30" customHeight="1">
      <c r="B13" s="251" t="s">
        <v>20</v>
      </c>
      <c r="C13" s="176"/>
      <c r="D13" s="176"/>
      <c r="E13" s="176"/>
      <c r="F13" s="176"/>
      <c r="G13" s="252"/>
      <c r="I13" s="34"/>
    </row>
    <row r="14" spans="2:9" s="2" customFormat="1" ht="30" customHeight="1">
      <c r="B14" s="251" t="s">
        <v>19</v>
      </c>
      <c r="C14" s="176"/>
      <c r="D14" s="176"/>
      <c r="E14" s="176"/>
      <c r="F14" s="176"/>
      <c r="G14" s="252"/>
      <c r="I14" s="34"/>
    </row>
    <row r="15" spans="2:9" s="2" customFormat="1" ht="30" customHeight="1">
      <c r="B15" s="251" t="s">
        <v>38</v>
      </c>
      <c r="C15" s="176"/>
      <c r="D15" s="176"/>
      <c r="E15" s="263" t="s">
        <v>18</v>
      </c>
      <c r="F15" s="264"/>
      <c r="G15" s="265"/>
      <c r="I15" s="34"/>
    </row>
    <row r="16" spans="2:9" s="2" customFormat="1" ht="30" customHeight="1">
      <c r="B16" s="251" t="s">
        <v>40</v>
      </c>
      <c r="C16" s="176"/>
      <c r="D16" s="176"/>
      <c r="E16" s="266"/>
      <c r="F16" s="198"/>
      <c r="G16" s="267"/>
      <c r="I16" s="34"/>
    </row>
    <row r="17" spans="2:9" s="102" customFormat="1" ht="61.5" customHeight="1">
      <c r="B17" s="246" t="s">
        <v>109</v>
      </c>
      <c r="C17" s="247"/>
      <c r="D17" s="247"/>
      <c r="E17" s="247"/>
      <c r="F17" s="247"/>
      <c r="G17" s="248"/>
      <c r="I17" s="103"/>
    </row>
    <row r="18" spans="2:7" ht="30" customHeight="1">
      <c r="B18" s="249" t="s">
        <v>34</v>
      </c>
      <c r="C18" s="203"/>
      <c r="D18" s="203"/>
      <c r="E18" s="203"/>
      <c r="F18" s="203"/>
      <c r="G18" s="250"/>
    </row>
    <row r="19" spans="2:7" ht="30" customHeight="1">
      <c r="B19" s="251" t="s">
        <v>17</v>
      </c>
      <c r="C19" s="176"/>
      <c r="D19" s="176"/>
      <c r="E19" s="176"/>
      <c r="F19" s="176"/>
      <c r="G19" s="252"/>
    </row>
    <row r="20" spans="2:7" ht="30" customHeight="1">
      <c r="B20" s="251" t="s">
        <v>44</v>
      </c>
      <c r="C20" s="176"/>
      <c r="D20" s="176"/>
      <c r="E20" s="176"/>
      <c r="F20" s="176"/>
      <c r="G20" s="252"/>
    </row>
    <row r="21" spans="2:7" ht="25.5" customHeight="1">
      <c r="B21" s="268"/>
      <c r="C21" s="269"/>
      <c r="D21" s="269"/>
      <c r="E21" s="269"/>
      <c r="F21" s="269"/>
      <c r="G21" s="270"/>
    </row>
    <row r="22" spans="2:7" ht="21.75" customHeight="1" thickBot="1">
      <c r="B22" s="271"/>
      <c r="C22" s="272"/>
      <c r="D22" s="272"/>
      <c r="E22" s="272"/>
      <c r="F22" s="272"/>
      <c r="G22" s="273"/>
    </row>
    <row r="23" spans="2:8" ht="54" customHeight="1" thickBot="1">
      <c r="B23" s="219" t="s">
        <v>36</v>
      </c>
      <c r="C23" s="220"/>
      <c r="D23" s="220"/>
      <c r="E23" s="220"/>
      <c r="F23" s="220"/>
      <c r="G23" s="221"/>
      <c r="H23" s="32"/>
    </row>
    <row r="24" spans="2:8" ht="27" customHeight="1" thickBot="1">
      <c r="B24" s="55" t="s">
        <v>110</v>
      </c>
      <c r="C24" s="274" t="s">
        <v>16</v>
      </c>
      <c r="D24" s="275"/>
      <c r="E24" s="276" t="s">
        <v>15</v>
      </c>
      <c r="F24" s="277"/>
      <c r="G24" s="278"/>
      <c r="H24" s="31"/>
    </row>
    <row r="25" spans="2:9" s="30" customFormat="1" ht="22.5" customHeight="1" thickBot="1">
      <c r="B25" s="229" t="s">
        <v>14</v>
      </c>
      <c r="C25" s="230"/>
      <c r="D25" s="231"/>
      <c r="E25" s="23" t="s">
        <v>8</v>
      </c>
      <c r="F25" s="116" t="s">
        <v>7</v>
      </c>
      <c r="G25" s="115" t="s">
        <v>9</v>
      </c>
      <c r="H25" s="16" t="s">
        <v>6</v>
      </c>
      <c r="I25" s="41">
        <v>0.2</v>
      </c>
    </row>
    <row r="26" spans="2:9" s="29" customFormat="1" ht="92.25" customHeight="1">
      <c r="B26" s="71" t="s">
        <v>132</v>
      </c>
      <c r="C26" s="72">
        <v>1</v>
      </c>
      <c r="D26" s="119" t="s">
        <v>94</v>
      </c>
      <c r="E26" s="120"/>
      <c r="F26" s="43"/>
      <c r="G26" s="44"/>
      <c r="H26" s="161">
        <f aca="true" t="shared" si="0" ref="H26:H31">I$25/6</f>
        <v>0.03333333333333333</v>
      </c>
      <c r="I26" s="36"/>
    </row>
    <row r="27" spans="2:9" s="6" customFormat="1" ht="45" customHeight="1">
      <c r="B27" s="74" t="s">
        <v>133</v>
      </c>
      <c r="C27" s="64">
        <v>2</v>
      </c>
      <c r="D27" s="61" t="s">
        <v>46</v>
      </c>
      <c r="E27" s="117"/>
      <c r="F27" s="50"/>
      <c r="G27" s="46"/>
      <c r="H27" s="161">
        <f t="shared" si="0"/>
        <v>0.03333333333333333</v>
      </c>
      <c r="I27" s="37"/>
    </row>
    <row r="28" spans="2:9" s="6" customFormat="1" ht="117.75" customHeight="1">
      <c r="B28" s="74" t="s">
        <v>114</v>
      </c>
      <c r="C28" s="70">
        <v>3</v>
      </c>
      <c r="D28" s="61" t="s">
        <v>47</v>
      </c>
      <c r="E28" s="117"/>
      <c r="F28" s="45"/>
      <c r="G28" s="95"/>
      <c r="H28" s="161">
        <f t="shared" si="0"/>
        <v>0.03333333333333333</v>
      </c>
      <c r="I28" s="10"/>
    </row>
    <row r="29" spans="2:9" s="6" customFormat="1" ht="130.5" customHeight="1">
      <c r="B29" s="74" t="s">
        <v>134</v>
      </c>
      <c r="C29" s="64">
        <v>4</v>
      </c>
      <c r="D29" s="61" t="s">
        <v>48</v>
      </c>
      <c r="E29" s="118"/>
      <c r="F29" s="56"/>
      <c r="G29" s="57"/>
      <c r="H29" s="161">
        <f t="shared" si="0"/>
        <v>0.03333333333333333</v>
      </c>
      <c r="I29" s="10"/>
    </row>
    <row r="30" spans="2:9" s="6" customFormat="1" ht="96" customHeight="1">
      <c r="B30" s="74" t="s">
        <v>116</v>
      </c>
      <c r="C30" s="70">
        <v>5</v>
      </c>
      <c r="D30" s="61" t="s">
        <v>104</v>
      </c>
      <c r="E30" s="118"/>
      <c r="F30" s="56"/>
      <c r="G30" s="57"/>
      <c r="H30" s="161">
        <f t="shared" si="0"/>
        <v>0.03333333333333333</v>
      </c>
      <c r="I30" s="10"/>
    </row>
    <row r="31" spans="2:9" s="6" customFormat="1" ht="54.75" customHeight="1" thickBot="1">
      <c r="B31" s="75" t="s">
        <v>135</v>
      </c>
      <c r="C31" s="79">
        <v>6</v>
      </c>
      <c r="D31" s="65" t="s">
        <v>49</v>
      </c>
      <c r="E31" s="162"/>
      <c r="F31" s="162"/>
      <c r="G31" s="163"/>
      <c r="H31" s="161">
        <f t="shared" si="0"/>
        <v>0.03333333333333333</v>
      </c>
      <c r="I31" s="10"/>
    </row>
    <row r="32" spans="2:9" s="6" customFormat="1" ht="18.75" thickBot="1">
      <c r="B32" s="189" t="s">
        <v>5</v>
      </c>
      <c r="C32" s="190"/>
      <c r="D32" s="112">
        <f>SUM(E32,G32)</f>
        <v>0</v>
      </c>
      <c r="E32" s="164">
        <f>SUMIF(E26:E31,"x",H26)</f>
        <v>0</v>
      </c>
      <c r="F32" s="165">
        <f>SUMIF(F26:F31,"x",H26)</f>
        <v>0</v>
      </c>
      <c r="G32" s="166">
        <f>SUMIF(G26:G31,"x",H26)</f>
        <v>0</v>
      </c>
      <c r="H32" s="39">
        <f>SUM(H26:H31)</f>
        <v>0.19999999999999998</v>
      </c>
      <c r="I32" s="10"/>
    </row>
    <row r="33" spans="2:9" s="6" customFormat="1" ht="18.75" thickBot="1">
      <c r="B33" s="52"/>
      <c r="C33" s="9"/>
      <c r="D33" s="52"/>
      <c r="E33" s="199"/>
      <c r="F33" s="200"/>
      <c r="G33" s="201"/>
      <c r="H33" s="7"/>
      <c r="I33" s="10"/>
    </row>
    <row r="34" spans="2:9" s="27" customFormat="1" ht="15" thickBot="1">
      <c r="B34" s="235"/>
      <c r="C34" s="235"/>
      <c r="D34" s="235"/>
      <c r="E34" s="235"/>
      <c r="F34" s="235"/>
      <c r="G34" s="235"/>
      <c r="H34" s="28"/>
      <c r="I34" s="47"/>
    </row>
    <row r="35" spans="2:9" s="6" customFormat="1" ht="25.5" customHeight="1" thickBot="1">
      <c r="B35" s="186" t="s">
        <v>13</v>
      </c>
      <c r="C35" s="187"/>
      <c r="D35" s="188"/>
      <c r="E35" s="17" t="s">
        <v>8</v>
      </c>
      <c r="F35" s="116" t="s">
        <v>7</v>
      </c>
      <c r="G35" s="126" t="s">
        <v>9</v>
      </c>
      <c r="H35" s="16" t="s">
        <v>6</v>
      </c>
      <c r="I35" s="41">
        <v>0.15</v>
      </c>
    </row>
    <row r="36" spans="2:9" s="6" customFormat="1" ht="99.75" customHeight="1">
      <c r="B36" s="71" t="s">
        <v>136</v>
      </c>
      <c r="C36" s="76">
        <v>1</v>
      </c>
      <c r="D36" s="122" t="s">
        <v>50</v>
      </c>
      <c r="E36" s="123"/>
      <c r="F36" s="14"/>
      <c r="G36" s="25"/>
      <c r="H36" s="167">
        <f>I$35/16</f>
        <v>0.009375</v>
      </c>
      <c r="I36" s="10"/>
    </row>
    <row r="37" spans="2:9" s="6" customFormat="1" ht="88.5" customHeight="1">
      <c r="B37" s="74" t="s">
        <v>137</v>
      </c>
      <c r="C37" s="64">
        <v>2</v>
      </c>
      <c r="D37" s="63" t="s">
        <v>95</v>
      </c>
      <c r="E37" s="121"/>
      <c r="F37" s="12"/>
      <c r="G37" s="24"/>
      <c r="H37" s="167">
        <f aca="true" t="shared" si="1" ref="H37:H52">I$35/16</f>
        <v>0.009375</v>
      </c>
      <c r="I37" s="10"/>
    </row>
    <row r="38" spans="2:9" s="6" customFormat="1" ht="105.75" customHeight="1">
      <c r="B38" s="74" t="s">
        <v>138</v>
      </c>
      <c r="C38" s="64">
        <v>3</v>
      </c>
      <c r="D38" s="63" t="s">
        <v>51</v>
      </c>
      <c r="E38" s="121"/>
      <c r="F38" s="12"/>
      <c r="G38" s="24"/>
      <c r="H38" s="167">
        <f t="shared" si="1"/>
        <v>0.009375</v>
      </c>
      <c r="I38" s="10"/>
    </row>
    <row r="39" spans="2:9" s="6" customFormat="1" ht="30" customHeight="1">
      <c r="B39" s="74" t="s">
        <v>139</v>
      </c>
      <c r="C39" s="64">
        <v>4</v>
      </c>
      <c r="D39" s="63" t="s">
        <v>52</v>
      </c>
      <c r="E39" s="121"/>
      <c r="F39" s="12"/>
      <c r="G39" s="24"/>
      <c r="H39" s="167">
        <f t="shared" si="1"/>
        <v>0.009375</v>
      </c>
      <c r="I39" s="10"/>
    </row>
    <row r="40" spans="2:9" s="6" customFormat="1" ht="81.75" customHeight="1">
      <c r="B40" s="97" t="s">
        <v>140</v>
      </c>
      <c r="C40" s="64">
        <v>5</v>
      </c>
      <c r="D40" s="63" t="s">
        <v>53</v>
      </c>
      <c r="E40" s="121"/>
      <c r="F40" s="12"/>
      <c r="G40" s="24"/>
      <c r="H40" s="167">
        <f t="shared" si="1"/>
        <v>0.009375</v>
      </c>
      <c r="I40" s="10"/>
    </row>
    <row r="41" spans="2:9" s="6" customFormat="1" ht="30" customHeight="1">
      <c r="B41" s="74" t="s">
        <v>128</v>
      </c>
      <c r="C41" s="64">
        <v>6</v>
      </c>
      <c r="D41" s="63" t="s">
        <v>54</v>
      </c>
      <c r="E41" s="121"/>
      <c r="F41" s="12"/>
      <c r="G41" s="24"/>
      <c r="H41" s="167">
        <f t="shared" si="1"/>
        <v>0.009375</v>
      </c>
      <c r="I41" s="10"/>
    </row>
    <row r="42" spans="2:9" s="6" customFormat="1" ht="140.25" customHeight="1">
      <c r="B42" s="97" t="s">
        <v>141</v>
      </c>
      <c r="C42" s="108">
        <v>7</v>
      </c>
      <c r="D42" s="66" t="s">
        <v>187</v>
      </c>
      <c r="E42" s="121"/>
      <c r="F42" s="12"/>
      <c r="G42" s="24"/>
      <c r="H42" s="167">
        <f t="shared" si="1"/>
        <v>0.009375</v>
      </c>
      <c r="I42" s="10"/>
    </row>
    <row r="43" spans="2:9" s="6" customFormat="1" ht="78" customHeight="1">
      <c r="B43" s="97" t="s">
        <v>142</v>
      </c>
      <c r="C43" s="108">
        <v>8</v>
      </c>
      <c r="D43" s="66" t="s">
        <v>55</v>
      </c>
      <c r="E43" s="121"/>
      <c r="F43" s="12"/>
      <c r="G43" s="24"/>
      <c r="H43" s="167">
        <f t="shared" si="1"/>
        <v>0.009375</v>
      </c>
      <c r="I43" s="10"/>
    </row>
    <row r="44" spans="2:9" s="6" customFormat="1" ht="58.5" customHeight="1">
      <c r="B44" s="77" t="s">
        <v>143</v>
      </c>
      <c r="C44" s="64">
        <v>9</v>
      </c>
      <c r="D44" s="61" t="s">
        <v>96</v>
      </c>
      <c r="E44" s="121"/>
      <c r="F44" s="12"/>
      <c r="G44" s="24"/>
      <c r="H44" s="167">
        <f t="shared" si="1"/>
        <v>0.009375</v>
      </c>
      <c r="I44" s="10"/>
    </row>
    <row r="45" spans="2:9" s="6" customFormat="1" ht="122.25" customHeight="1">
      <c r="B45" s="81" t="s">
        <v>144</v>
      </c>
      <c r="C45" s="64">
        <v>10</v>
      </c>
      <c r="D45" s="61" t="s">
        <v>56</v>
      </c>
      <c r="E45" s="121"/>
      <c r="F45" s="12"/>
      <c r="G45" s="24"/>
      <c r="H45" s="167">
        <f t="shared" si="1"/>
        <v>0.009375</v>
      </c>
      <c r="I45" s="10"/>
    </row>
    <row r="46" spans="2:9" s="6" customFormat="1" ht="68.25" customHeight="1">
      <c r="B46" s="85" t="s">
        <v>128</v>
      </c>
      <c r="C46" s="64">
        <v>11</v>
      </c>
      <c r="D46" s="160" t="s">
        <v>186</v>
      </c>
      <c r="E46" s="121"/>
      <c r="F46" s="12"/>
      <c r="G46" s="24"/>
      <c r="H46" s="167">
        <f t="shared" si="1"/>
        <v>0.009375</v>
      </c>
      <c r="I46" s="10"/>
    </row>
    <row r="47" spans="2:9" s="6" customFormat="1" ht="171" customHeight="1" thickBot="1">
      <c r="B47" s="86" t="s">
        <v>129</v>
      </c>
      <c r="C47" s="79">
        <v>12</v>
      </c>
      <c r="D47" s="84" t="s">
        <v>177</v>
      </c>
      <c r="E47" s="124"/>
      <c r="F47" s="48"/>
      <c r="G47" s="125"/>
      <c r="H47" s="167">
        <f t="shared" si="1"/>
        <v>0.009375</v>
      </c>
      <c r="I47" s="10"/>
    </row>
    <row r="48" spans="2:9" s="6" customFormat="1" ht="22.5" customHeight="1" thickBot="1">
      <c r="B48" s="236" t="s">
        <v>39</v>
      </c>
      <c r="C48" s="237"/>
      <c r="D48" s="237"/>
      <c r="E48" s="237"/>
      <c r="F48" s="237"/>
      <c r="G48" s="238"/>
      <c r="H48" s="40"/>
      <c r="I48" s="10"/>
    </row>
    <row r="49" spans="2:9" s="6" customFormat="1" ht="55.5" customHeight="1">
      <c r="B49" s="128" t="s">
        <v>112</v>
      </c>
      <c r="C49" s="129">
        <v>13</v>
      </c>
      <c r="D49" s="130" t="s">
        <v>57</v>
      </c>
      <c r="E49" s="131"/>
      <c r="F49" s="132"/>
      <c r="G49" s="133"/>
      <c r="H49" s="167">
        <f t="shared" si="1"/>
        <v>0.009375</v>
      </c>
      <c r="I49" s="10"/>
    </row>
    <row r="50" spans="2:9" s="6" customFormat="1" ht="102.75" customHeight="1">
      <c r="B50" s="77" t="s">
        <v>115</v>
      </c>
      <c r="C50" s="108">
        <v>14</v>
      </c>
      <c r="D50" s="66" t="s">
        <v>97</v>
      </c>
      <c r="E50" s="99"/>
      <c r="F50" s="100"/>
      <c r="G50" s="134"/>
      <c r="H50" s="167">
        <f t="shared" si="1"/>
        <v>0.009375</v>
      </c>
      <c r="I50" s="10"/>
    </row>
    <row r="51" spans="2:9" s="6" customFormat="1" ht="78" customHeight="1">
      <c r="B51" s="77" t="s">
        <v>117</v>
      </c>
      <c r="C51" s="108">
        <v>15</v>
      </c>
      <c r="D51" s="66" t="s">
        <v>58</v>
      </c>
      <c r="E51" s="99"/>
      <c r="F51" s="100"/>
      <c r="G51" s="134"/>
      <c r="H51" s="167">
        <f t="shared" si="1"/>
        <v>0.009375</v>
      </c>
      <c r="I51" s="10"/>
    </row>
    <row r="52" spans="2:9" s="6" customFormat="1" ht="59.25" customHeight="1" thickBot="1">
      <c r="B52" s="91" t="s">
        <v>130</v>
      </c>
      <c r="C52" s="135">
        <v>16</v>
      </c>
      <c r="D52" s="84" t="s">
        <v>59</v>
      </c>
      <c r="E52" s="136"/>
      <c r="F52" s="137"/>
      <c r="G52" s="138"/>
      <c r="H52" s="167">
        <f t="shared" si="1"/>
        <v>0.009375</v>
      </c>
      <c r="I52" s="10"/>
    </row>
    <row r="53" spans="2:9" s="6" customFormat="1" ht="18.75" thickBot="1">
      <c r="B53" s="189" t="s">
        <v>5</v>
      </c>
      <c r="C53" s="190"/>
      <c r="D53" s="112">
        <f>SUM(E53,G53)</f>
        <v>0</v>
      </c>
      <c r="E53" s="168">
        <f>SUMIF(E36:E52,"x",H36)</f>
        <v>0</v>
      </c>
      <c r="F53" s="169">
        <f>SUMIF(F36:F52,"x",H36)</f>
        <v>0</v>
      </c>
      <c r="G53" s="170">
        <f>SUMIF(G36:G52,"x",H36)</f>
        <v>0</v>
      </c>
      <c r="H53" s="161">
        <f>SUM(H36:H52)</f>
        <v>0.14999999999999997</v>
      </c>
      <c r="I53" s="10"/>
    </row>
    <row r="54" spans="2:9" s="6" customFormat="1" ht="18.75" thickBot="1">
      <c r="B54" s="52"/>
      <c r="C54" s="9"/>
      <c r="D54" s="52"/>
      <c r="E54" s="199"/>
      <c r="F54" s="200"/>
      <c r="G54" s="201"/>
      <c r="H54" s="7"/>
      <c r="I54" s="10"/>
    </row>
    <row r="55" spans="1:256" s="18" customFormat="1" ht="15" thickBot="1">
      <c r="A55" s="20"/>
      <c r="B55" s="191"/>
      <c r="C55" s="191"/>
      <c r="D55" s="191"/>
      <c r="E55" s="191"/>
      <c r="F55" s="191"/>
      <c r="G55" s="191"/>
      <c r="H55" s="21"/>
      <c r="I55" s="47"/>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c r="ES55" s="20"/>
      <c r="ET55" s="20"/>
      <c r="EU55" s="20"/>
      <c r="EV55" s="20"/>
      <c r="EW55" s="20"/>
      <c r="EX55" s="20"/>
      <c r="EY55" s="20"/>
      <c r="EZ55" s="20"/>
      <c r="FA55" s="20"/>
      <c r="FB55" s="20"/>
      <c r="FC55" s="20"/>
      <c r="FD55" s="20"/>
      <c r="FE55" s="20"/>
      <c r="FF55" s="20"/>
      <c r="FG55" s="20"/>
      <c r="FH55" s="20"/>
      <c r="FI55" s="20"/>
      <c r="FJ55" s="20"/>
      <c r="FK55" s="20"/>
      <c r="FL55" s="20"/>
      <c r="FM55" s="20"/>
      <c r="FN55" s="20"/>
      <c r="FO55" s="20"/>
      <c r="FP55" s="20"/>
      <c r="FQ55" s="20"/>
      <c r="FR55" s="20"/>
      <c r="FS55" s="20"/>
      <c r="FT55" s="20"/>
      <c r="FU55" s="20"/>
      <c r="FV55" s="20"/>
      <c r="FW55" s="20"/>
      <c r="FX55" s="20"/>
      <c r="FY55" s="20"/>
      <c r="FZ55" s="20"/>
      <c r="GA55" s="20"/>
      <c r="GB55" s="20"/>
      <c r="GC55" s="20"/>
      <c r="GD55" s="20"/>
      <c r="GE55" s="20"/>
      <c r="GF55" s="20"/>
      <c r="GG55" s="20"/>
      <c r="GH55" s="20"/>
      <c r="GI55" s="20"/>
      <c r="GJ55" s="20"/>
      <c r="GK55" s="20"/>
      <c r="GL55" s="20"/>
      <c r="GM55" s="20"/>
      <c r="GN55" s="20"/>
      <c r="GO55" s="20"/>
      <c r="GP55" s="20"/>
      <c r="GQ55" s="20"/>
      <c r="GR55" s="20"/>
      <c r="GS55" s="20"/>
      <c r="GT55" s="20"/>
      <c r="GU55" s="20"/>
      <c r="GV55" s="20"/>
      <c r="GW55" s="20"/>
      <c r="GX55" s="20"/>
      <c r="GY55" s="20"/>
      <c r="GZ55" s="20"/>
      <c r="HA55" s="20"/>
      <c r="HB55" s="20"/>
      <c r="HC55" s="20"/>
      <c r="HD55" s="20"/>
      <c r="HE55" s="20"/>
      <c r="HF55" s="20"/>
      <c r="HG55" s="20"/>
      <c r="HH55" s="20"/>
      <c r="HI55" s="20"/>
      <c r="HJ55" s="20"/>
      <c r="HK55" s="20"/>
      <c r="HL55" s="20"/>
      <c r="HM55" s="20"/>
      <c r="HN55" s="20"/>
      <c r="HO55" s="20"/>
      <c r="HP55" s="20"/>
      <c r="HQ55" s="20"/>
      <c r="HR55" s="20"/>
      <c r="HS55" s="20"/>
      <c r="HT55" s="20"/>
      <c r="HU55" s="20"/>
      <c r="HV55" s="20"/>
      <c r="HW55" s="20"/>
      <c r="HX55" s="20"/>
      <c r="HY55" s="20"/>
      <c r="HZ55" s="20"/>
      <c r="IA55" s="20"/>
      <c r="IB55" s="20"/>
      <c r="IC55" s="20"/>
      <c r="ID55" s="20"/>
      <c r="IE55" s="20"/>
      <c r="IF55" s="20"/>
      <c r="IG55" s="20"/>
      <c r="IH55" s="20"/>
      <c r="II55" s="20"/>
      <c r="IJ55" s="20"/>
      <c r="IK55" s="20"/>
      <c r="IL55" s="20"/>
      <c r="IM55" s="20"/>
      <c r="IN55" s="20"/>
      <c r="IO55" s="20"/>
      <c r="IP55" s="20"/>
      <c r="IQ55" s="20"/>
      <c r="IR55" s="20"/>
      <c r="IS55" s="20"/>
      <c r="IT55" s="20"/>
      <c r="IU55" s="20"/>
      <c r="IV55" s="20"/>
    </row>
    <row r="56" spans="2:9" s="6" customFormat="1" ht="27.75" customHeight="1" thickBot="1">
      <c r="B56" s="186" t="s">
        <v>12</v>
      </c>
      <c r="C56" s="187"/>
      <c r="D56" s="188"/>
      <c r="E56" s="17" t="s">
        <v>8</v>
      </c>
      <c r="F56" s="116" t="s">
        <v>7</v>
      </c>
      <c r="G56" s="126" t="s">
        <v>9</v>
      </c>
      <c r="H56" s="16" t="s">
        <v>6</v>
      </c>
      <c r="I56" s="41">
        <v>0.2</v>
      </c>
    </row>
    <row r="57" spans="2:9" s="6" customFormat="1" ht="49.5" customHeight="1">
      <c r="B57" s="80" t="s">
        <v>145</v>
      </c>
      <c r="C57" s="76">
        <v>1</v>
      </c>
      <c r="D57" s="73" t="s">
        <v>60</v>
      </c>
      <c r="E57" s="123"/>
      <c r="F57" s="14"/>
      <c r="G57" s="96"/>
      <c r="H57" s="167">
        <f>I$56/23</f>
        <v>0.008695652173913044</v>
      </c>
      <c r="I57" s="10"/>
    </row>
    <row r="58" spans="2:9" s="6" customFormat="1" ht="87.75" customHeight="1">
      <c r="B58" s="74" t="s">
        <v>146</v>
      </c>
      <c r="C58" s="64">
        <v>2</v>
      </c>
      <c r="D58" s="61" t="s">
        <v>61</v>
      </c>
      <c r="E58" s="121"/>
      <c r="F58" s="12"/>
      <c r="G58" s="141"/>
      <c r="H58" s="167">
        <f aca="true" t="shared" si="2" ref="H58:H82">I$56/23</f>
        <v>0.008695652173913044</v>
      </c>
      <c r="I58" s="10"/>
    </row>
    <row r="59" spans="2:9" s="6" customFormat="1" ht="63" customHeight="1">
      <c r="B59" s="142" t="s">
        <v>147</v>
      </c>
      <c r="C59" s="64">
        <v>3</v>
      </c>
      <c r="D59" s="61" t="s">
        <v>62</v>
      </c>
      <c r="E59" s="140"/>
      <c r="F59" s="12"/>
      <c r="G59" s="11"/>
      <c r="H59" s="167">
        <f t="shared" si="2"/>
        <v>0.008695652173913044</v>
      </c>
      <c r="I59" s="10"/>
    </row>
    <row r="60" spans="2:9" s="6" customFormat="1" ht="57">
      <c r="B60" s="142" t="s">
        <v>147</v>
      </c>
      <c r="C60" s="64">
        <v>4</v>
      </c>
      <c r="D60" s="61" t="s">
        <v>63</v>
      </c>
      <c r="E60" s="140"/>
      <c r="F60" s="12"/>
      <c r="G60" s="11"/>
      <c r="H60" s="167">
        <f t="shared" si="2"/>
        <v>0.008695652173913044</v>
      </c>
      <c r="I60" s="10"/>
    </row>
    <row r="61" spans="2:9" s="6" customFormat="1" ht="57">
      <c r="B61" s="142" t="s">
        <v>147</v>
      </c>
      <c r="C61" s="64">
        <v>5</v>
      </c>
      <c r="D61" s="61" t="s">
        <v>64</v>
      </c>
      <c r="E61" s="140"/>
      <c r="F61" s="12"/>
      <c r="G61" s="11"/>
      <c r="H61" s="167">
        <f t="shared" si="2"/>
        <v>0.008695652173913044</v>
      </c>
      <c r="I61" s="10"/>
    </row>
    <row r="62" spans="2:9" s="6" customFormat="1" ht="57">
      <c r="B62" s="142" t="s">
        <v>147</v>
      </c>
      <c r="C62" s="64">
        <v>6</v>
      </c>
      <c r="D62" s="61" t="s">
        <v>65</v>
      </c>
      <c r="E62" s="140"/>
      <c r="F62" s="12"/>
      <c r="G62" s="11"/>
      <c r="H62" s="167">
        <f t="shared" si="2"/>
        <v>0.008695652173913044</v>
      </c>
      <c r="I62" s="10"/>
    </row>
    <row r="63" spans="2:9" s="6" customFormat="1" ht="57">
      <c r="B63" s="142" t="s">
        <v>147</v>
      </c>
      <c r="C63" s="64">
        <v>7</v>
      </c>
      <c r="D63" s="61" t="s">
        <v>66</v>
      </c>
      <c r="E63" s="140"/>
      <c r="F63" s="12"/>
      <c r="G63" s="11"/>
      <c r="H63" s="167">
        <f t="shared" si="2"/>
        <v>0.008695652173913044</v>
      </c>
      <c r="I63" s="10"/>
    </row>
    <row r="64" spans="2:9" s="6" customFormat="1" ht="57">
      <c r="B64" s="142" t="s">
        <v>147</v>
      </c>
      <c r="C64" s="64">
        <v>8</v>
      </c>
      <c r="D64" s="61" t="s">
        <v>67</v>
      </c>
      <c r="E64" s="140"/>
      <c r="F64" s="12"/>
      <c r="G64" s="11"/>
      <c r="H64" s="167">
        <f t="shared" si="2"/>
        <v>0.008695652173913044</v>
      </c>
      <c r="I64" s="10"/>
    </row>
    <row r="65" spans="2:9" s="6" customFormat="1" ht="60" customHeight="1">
      <c r="B65" s="81" t="s">
        <v>148</v>
      </c>
      <c r="C65" s="64">
        <v>9</v>
      </c>
      <c r="D65" s="61" t="s">
        <v>68</v>
      </c>
      <c r="E65" s="140"/>
      <c r="F65" s="12"/>
      <c r="G65" s="11"/>
      <c r="H65" s="167">
        <f t="shared" si="2"/>
        <v>0.008695652173913044</v>
      </c>
      <c r="I65" s="10"/>
    </row>
    <row r="66" spans="2:9" s="6" customFormat="1" ht="60" customHeight="1" thickBot="1">
      <c r="B66" s="104" t="s">
        <v>149</v>
      </c>
      <c r="C66" s="105">
        <v>10</v>
      </c>
      <c r="D66" s="106" t="s">
        <v>69</v>
      </c>
      <c r="E66" s="143"/>
      <c r="F66" s="48"/>
      <c r="G66" s="49"/>
      <c r="H66" s="167">
        <f t="shared" si="2"/>
        <v>0.008695652173913044</v>
      </c>
      <c r="I66" s="10"/>
    </row>
    <row r="67" spans="2:9" s="6" customFormat="1" ht="15.75" thickBot="1">
      <c r="B67" s="232" t="s">
        <v>45</v>
      </c>
      <c r="C67" s="233"/>
      <c r="D67" s="233"/>
      <c r="E67" s="233"/>
      <c r="F67" s="233"/>
      <c r="G67" s="234"/>
      <c r="H67" s="40"/>
      <c r="I67" s="10"/>
    </row>
    <row r="68" spans="2:9" s="6" customFormat="1" ht="75.75" customHeight="1">
      <c r="B68" s="144" t="s">
        <v>150</v>
      </c>
      <c r="C68" s="145">
        <v>11</v>
      </c>
      <c r="D68" s="130" t="s">
        <v>98</v>
      </c>
      <c r="E68" s="146"/>
      <c r="F68" s="14"/>
      <c r="G68" s="13"/>
      <c r="H68" s="167">
        <f t="shared" si="2"/>
        <v>0.008695652173913044</v>
      </c>
      <c r="I68" s="10"/>
    </row>
    <row r="69" spans="2:9" s="6" customFormat="1" ht="50.25" customHeight="1">
      <c r="B69" s="83" t="s">
        <v>151</v>
      </c>
      <c r="C69" s="67">
        <v>12</v>
      </c>
      <c r="D69" s="66" t="s">
        <v>127</v>
      </c>
      <c r="E69" s="140"/>
      <c r="F69" s="12"/>
      <c r="G69" s="11"/>
      <c r="H69" s="167">
        <f t="shared" si="2"/>
        <v>0.008695652173913044</v>
      </c>
      <c r="I69" s="10"/>
    </row>
    <row r="70" spans="2:9" s="6" customFormat="1" ht="164.25" customHeight="1">
      <c r="B70" s="83" t="s">
        <v>152</v>
      </c>
      <c r="C70" s="67">
        <v>13</v>
      </c>
      <c r="D70" s="66" t="s">
        <v>105</v>
      </c>
      <c r="E70" s="140"/>
      <c r="F70" s="12"/>
      <c r="G70" s="11"/>
      <c r="H70" s="167">
        <f t="shared" si="2"/>
        <v>0.008695652173913044</v>
      </c>
      <c r="I70" s="10"/>
    </row>
    <row r="71" spans="2:9" s="6" customFormat="1" ht="78" customHeight="1">
      <c r="B71" s="107" t="s">
        <v>153</v>
      </c>
      <c r="C71" s="69">
        <v>14</v>
      </c>
      <c r="D71" s="66" t="s">
        <v>99</v>
      </c>
      <c r="E71" s="140"/>
      <c r="F71" s="12"/>
      <c r="G71" s="11"/>
      <c r="H71" s="167">
        <f t="shared" si="2"/>
        <v>0.008695652173913044</v>
      </c>
      <c r="I71" s="10"/>
    </row>
    <row r="72" spans="2:9" s="6" customFormat="1" ht="60" customHeight="1">
      <c r="B72" s="107" t="s">
        <v>154</v>
      </c>
      <c r="C72" s="69">
        <v>15</v>
      </c>
      <c r="D72" s="66" t="s">
        <v>178</v>
      </c>
      <c r="E72" s="140"/>
      <c r="F72" s="12"/>
      <c r="G72" s="11"/>
      <c r="H72" s="167">
        <f t="shared" si="2"/>
        <v>0.008695652173913044</v>
      </c>
      <c r="I72" s="10"/>
    </row>
    <row r="73" spans="2:9" s="6" customFormat="1" ht="38.25" customHeight="1" thickBot="1">
      <c r="B73" s="86" t="s">
        <v>179</v>
      </c>
      <c r="C73" s="87">
        <v>16</v>
      </c>
      <c r="D73" s="84" t="s">
        <v>70</v>
      </c>
      <c r="E73" s="143"/>
      <c r="F73" s="48"/>
      <c r="G73" s="49"/>
      <c r="H73" s="167">
        <f t="shared" si="2"/>
        <v>0.008695652173913044</v>
      </c>
      <c r="I73" s="10"/>
    </row>
    <row r="74" spans="2:9" s="6" customFormat="1" ht="15.75" thickBot="1">
      <c r="B74" s="195" t="s">
        <v>32</v>
      </c>
      <c r="C74" s="196"/>
      <c r="D74" s="196"/>
      <c r="E74" s="196"/>
      <c r="F74" s="196"/>
      <c r="G74" s="197"/>
      <c r="H74" s="40"/>
      <c r="I74" s="10"/>
    </row>
    <row r="75" spans="2:9" s="6" customFormat="1" ht="180.75" customHeight="1" thickBot="1">
      <c r="B75" s="147" t="s">
        <v>155</v>
      </c>
      <c r="C75" s="139">
        <v>17</v>
      </c>
      <c r="D75" s="127" t="s">
        <v>180</v>
      </c>
      <c r="E75" s="94"/>
      <c r="F75" s="26"/>
      <c r="G75" s="22"/>
      <c r="H75" s="167">
        <f t="shared" si="2"/>
        <v>0.008695652173913044</v>
      </c>
      <c r="I75" s="10"/>
    </row>
    <row r="76" spans="2:9" s="6" customFormat="1" ht="15" customHeight="1" thickBot="1">
      <c r="B76" s="195" t="s">
        <v>33</v>
      </c>
      <c r="C76" s="196"/>
      <c r="D76" s="196"/>
      <c r="E76" s="196"/>
      <c r="F76" s="196"/>
      <c r="G76" s="197"/>
      <c r="H76" s="40"/>
      <c r="I76" s="10"/>
    </row>
    <row r="77" spans="2:9" s="6" customFormat="1" ht="50.25" customHeight="1">
      <c r="B77" s="148" t="s">
        <v>156</v>
      </c>
      <c r="C77" s="76">
        <v>18</v>
      </c>
      <c r="D77" s="73" t="s">
        <v>71</v>
      </c>
      <c r="E77" s="146"/>
      <c r="F77" s="14"/>
      <c r="G77" s="149"/>
      <c r="H77" s="167">
        <f t="shared" si="2"/>
        <v>0.008695652173913044</v>
      </c>
      <c r="I77" s="10"/>
    </row>
    <row r="78" spans="2:9" s="6" customFormat="1" ht="45.75" customHeight="1">
      <c r="B78" s="92" t="s">
        <v>156</v>
      </c>
      <c r="C78" s="64">
        <v>19</v>
      </c>
      <c r="D78" s="61" t="s">
        <v>72</v>
      </c>
      <c r="E78" s="140"/>
      <c r="F78" s="12"/>
      <c r="G78" s="101"/>
      <c r="H78" s="167">
        <f t="shared" si="2"/>
        <v>0.008695652173913044</v>
      </c>
      <c r="I78" s="10"/>
    </row>
    <row r="79" spans="2:9" s="6" customFormat="1" ht="49.5" customHeight="1">
      <c r="B79" s="92" t="s">
        <v>156</v>
      </c>
      <c r="C79" s="64">
        <v>20</v>
      </c>
      <c r="D79" s="61" t="s">
        <v>73</v>
      </c>
      <c r="E79" s="140"/>
      <c r="F79" s="12"/>
      <c r="G79" s="101"/>
      <c r="H79" s="167">
        <f t="shared" si="2"/>
        <v>0.008695652173913044</v>
      </c>
      <c r="I79" s="10"/>
    </row>
    <row r="80" spans="2:9" s="6" customFormat="1" ht="45" customHeight="1">
      <c r="B80" s="92" t="s">
        <v>156</v>
      </c>
      <c r="C80" s="64">
        <v>21</v>
      </c>
      <c r="D80" s="61" t="s">
        <v>74</v>
      </c>
      <c r="E80" s="140"/>
      <c r="F80" s="12"/>
      <c r="G80" s="101"/>
      <c r="H80" s="167">
        <f t="shared" si="2"/>
        <v>0.008695652173913044</v>
      </c>
      <c r="I80" s="10"/>
    </row>
    <row r="81" spans="2:9" s="6" customFormat="1" ht="30" customHeight="1">
      <c r="B81" s="92" t="s">
        <v>158</v>
      </c>
      <c r="C81" s="64">
        <v>22</v>
      </c>
      <c r="D81" s="61" t="s">
        <v>75</v>
      </c>
      <c r="E81" s="140"/>
      <c r="F81" s="12"/>
      <c r="G81" s="101"/>
      <c r="H81" s="167">
        <f t="shared" si="2"/>
        <v>0.008695652173913044</v>
      </c>
      <c r="I81" s="10"/>
    </row>
    <row r="82" spans="2:9" s="6" customFormat="1" ht="30" customHeight="1" thickBot="1">
      <c r="B82" s="91" t="s">
        <v>157</v>
      </c>
      <c r="C82" s="79">
        <v>23</v>
      </c>
      <c r="D82" s="82" t="s">
        <v>76</v>
      </c>
      <c r="E82" s="143"/>
      <c r="F82" s="48"/>
      <c r="G82" s="150"/>
      <c r="H82" s="167">
        <f t="shared" si="2"/>
        <v>0.008695652173913044</v>
      </c>
      <c r="I82" s="10"/>
    </row>
    <row r="83" spans="2:9" s="6" customFormat="1" ht="18.75" thickBot="1">
      <c r="B83" s="189" t="s">
        <v>5</v>
      </c>
      <c r="C83" s="190"/>
      <c r="D83" s="112">
        <f>SUM(E83,G83)</f>
        <v>0</v>
      </c>
      <c r="E83" s="164">
        <f>SUMIF(E57:E82,"x",H57)</f>
        <v>0</v>
      </c>
      <c r="F83" s="165">
        <f>SUMIF(F57:F82,"x",H57)</f>
        <v>0</v>
      </c>
      <c r="G83" s="171">
        <f>SUMIF(G57:G82,"x",H57)</f>
        <v>0</v>
      </c>
      <c r="H83" s="40"/>
      <c r="I83" s="10"/>
    </row>
    <row r="84" spans="2:9" s="6" customFormat="1" ht="19.5" customHeight="1" thickBot="1">
      <c r="B84" s="52"/>
      <c r="C84" s="9"/>
      <c r="D84" s="52"/>
      <c r="E84" s="199"/>
      <c r="F84" s="200"/>
      <c r="G84" s="201"/>
      <c r="H84" s="10"/>
      <c r="I84" s="10"/>
    </row>
    <row r="85" spans="1:29" s="18" customFormat="1" ht="30.75" customHeight="1" thickBot="1">
      <c r="A85" s="20"/>
      <c r="B85" s="239"/>
      <c r="C85" s="239"/>
      <c r="D85" s="239"/>
      <c r="E85" s="239"/>
      <c r="F85" s="239"/>
      <c r="G85" s="239"/>
      <c r="H85" s="21"/>
      <c r="I85" s="47"/>
      <c r="J85" s="20"/>
      <c r="K85" s="20"/>
      <c r="L85" s="20"/>
      <c r="M85" s="20"/>
      <c r="N85" s="20"/>
      <c r="O85" s="20"/>
      <c r="P85" s="20"/>
      <c r="Q85" s="20"/>
      <c r="R85" s="20"/>
      <c r="S85" s="20"/>
      <c r="T85" s="20"/>
      <c r="U85" s="20"/>
      <c r="V85" s="20"/>
      <c r="W85" s="20"/>
      <c r="X85" s="20"/>
      <c r="Y85" s="20"/>
      <c r="Z85" s="20"/>
      <c r="AA85" s="20"/>
      <c r="AB85" s="20"/>
      <c r="AC85" s="19"/>
    </row>
    <row r="86" spans="2:9" s="6" customFormat="1" ht="24.75" customHeight="1" thickBot="1">
      <c r="B86" s="177" t="s">
        <v>11</v>
      </c>
      <c r="C86" s="178"/>
      <c r="D86" s="179"/>
      <c r="E86" s="110" t="s">
        <v>8</v>
      </c>
      <c r="F86" s="116" t="s">
        <v>7</v>
      </c>
      <c r="G86" s="111" t="s">
        <v>9</v>
      </c>
      <c r="H86" s="16" t="s">
        <v>6</v>
      </c>
      <c r="I86" s="41">
        <v>0.15</v>
      </c>
    </row>
    <row r="87" spans="2:9" s="6" customFormat="1" ht="63.75" customHeight="1">
      <c r="B87" s="153" t="s">
        <v>159</v>
      </c>
      <c r="C87" s="93">
        <v>1</v>
      </c>
      <c r="D87" s="119" t="s">
        <v>100</v>
      </c>
      <c r="E87" s="151"/>
      <c r="F87" s="26"/>
      <c r="G87" s="154"/>
      <c r="H87" s="172">
        <f>I$86/9</f>
        <v>0.016666666666666666</v>
      </c>
      <c r="I87" s="10"/>
    </row>
    <row r="88" spans="2:9" s="6" customFormat="1" ht="60" customHeight="1">
      <c r="B88" s="74" t="s">
        <v>160</v>
      </c>
      <c r="C88" s="64">
        <v>2</v>
      </c>
      <c r="D88" s="61" t="s">
        <v>77</v>
      </c>
      <c r="E88" s="121"/>
      <c r="F88" s="12"/>
      <c r="G88" s="141"/>
      <c r="H88" s="172">
        <f aca="true" t="shared" si="3" ref="H88:H95">I$86/9</f>
        <v>0.016666666666666666</v>
      </c>
      <c r="I88" s="10"/>
    </row>
    <row r="89" spans="2:9" s="6" customFormat="1" ht="48" customHeight="1">
      <c r="B89" s="77" t="s">
        <v>161</v>
      </c>
      <c r="C89" s="59">
        <v>3</v>
      </c>
      <c r="D89" s="61" t="s">
        <v>181</v>
      </c>
      <c r="E89" s="121"/>
      <c r="F89" s="12"/>
      <c r="G89" s="155"/>
      <c r="H89" s="172">
        <f t="shared" si="3"/>
        <v>0.016666666666666666</v>
      </c>
      <c r="I89" s="10"/>
    </row>
    <row r="90" spans="2:9" s="6" customFormat="1" ht="30" customHeight="1">
      <c r="B90" s="92" t="s">
        <v>162</v>
      </c>
      <c r="C90" s="62">
        <v>4</v>
      </c>
      <c r="D90" s="68" t="s">
        <v>182</v>
      </c>
      <c r="E90" s="121"/>
      <c r="F90" s="12"/>
      <c r="G90" s="155"/>
      <c r="H90" s="172">
        <f t="shared" si="3"/>
        <v>0.016666666666666666</v>
      </c>
      <c r="I90" s="10"/>
    </row>
    <row r="91" spans="2:9" s="6" customFormat="1" ht="66" customHeight="1">
      <c r="B91" s="89" t="s">
        <v>163</v>
      </c>
      <c r="C91" s="64">
        <v>5</v>
      </c>
      <c r="D91" s="61" t="s">
        <v>101</v>
      </c>
      <c r="E91" s="121"/>
      <c r="F91" s="12"/>
      <c r="G91" s="155"/>
      <c r="H91" s="172">
        <f t="shared" si="3"/>
        <v>0.016666666666666666</v>
      </c>
      <c r="I91" s="10"/>
    </row>
    <row r="92" spans="2:9" s="6" customFormat="1" ht="30" customHeight="1">
      <c r="B92" s="88" t="s">
        <v>164</v>
      </c>
      <c r="C92" s="59">
        <v>6</v>
      </c>
      <c r="D92" s="61" t="s">
        <v>78</v>
      </c>
      <c r="E92" s="121"/>
      <c r="F92" s="12"/>
      <c r="G92" s="155"/>
      <c r="H92" s="172">
        <f t="shared" si="3"/>
        <v>0.016666666666666666</v>
      </c>
      <c r="I92" s="10"/>
    </row>
    <row r="93" spans="2:9" s="6" customFormat="1" ht="30" customHeight="1">
      <c r="B93" s="88" t="s">
        <v>165</v>
      </c>
      <c r="C93" s="59">
        <v>7</v>
      </c>
      <c r="D93" s="61" t="s">
        <v>79</v>
      </c>
      <c r="E93" s="12"/>
      <c r="F93" s="12"/>
      <c r="G93" s="155"/>
      <c r="H93" s="172">
        <f t="shared" si="3"/>
        <v>0.016666666666666666</v>
      </c>
      <c r="I93" s="10"/>
    </row>
    <row r="94" spans="2:9" s="6" customFormat="1" ht="74.25" customHeight="1">
      <c r="B94" s="88" t="s">
        <v>166</v>
      </c>
      <c r="C94" s="64">
        <v>8</v>
      </c>
      <c r="D94" s="61" t="s">
        <v>80</v>
      </c>
      <c r="E94" s="12"/>
      <c r="F94" s="12"/>
      <c r="G94" s="155"/>
      <c r="H94" s="172">
        <f t="shared" si="3"/>
        <v>0.016666666666666666</v>
      </c>
      <c r="I94" s="10"/>
    </row>
    <row r="95" spans="2:9" s="6" customFormat="1" ht="30" customHeight="1" thickBot="1">
      <c r="B95" s="78" t="s">
        <v>111</v>
      </c>
      <c r="C95" s="60">
        <v>9</v>
      </c>
      <c r="D95" s="82" t="s">
        <v>81</v>
      </c>
      <c r="E95" s="48"/>
      <c r="F95" s="48"/>
      <c r="G95" s="156"/>
      <c r="H95" s="172">
        <f t="shared" si="3"/>
        <v>0.016666666666666666</v>
      </c>
      <c r="I95" s="10"/>
    </row>
    <row r="96" spans="2:9" s="6" customFormat="1" ht="19.5" customHeight="1" thickBot="1">
      <c r="B96" s="180" t="s">
        <v>5</v>
      </c>
      <c r="C96" s="181"/>
      <c r="D96" s="152">
        <f>SUM(E96,G96)</f>
        <v>0</v>
      </c>
      <c r="E96" s="173">
        <f>SUMIF(E87:E95,"x",H87)</f>
        <v>0</v>
      </c>
      <c r="F96" s="165">
        <f>SUMIF(F87:F95,"x",H87)</f>
        <v>0</v>
      </c>
      <c r="G96" s="171">
        <f>SUMIF(G87:G95,"x",H87)</f>
        <v>0</v>
      </c>
      <c r="H96" s="38">
        <f>SUM(H87:H95)</f>
        <v>0.15</v>
      </c>
      <c r="I96" s="10"/>
    </row>
    <row r="97" spans="2:9" s="6" customFormat="1" ht="19.5" customHeight="1" thickBot="1">
      <c r="B97" s="52"/>
      <c r="C97" s="9"/>
      <c r="D97" s="52"/>
      <c r="E97" s="199"/>
      <c r="F97" s="200"/>
      <c r="G97" s="201"/>
      <c r="H97" s="7"/>
      <c r="I97" s="10"/>
    </row>
    <row r="98" spans="1:35" s="18" customFormat="1" ht="21" customHeight="1" thickBot="1">
      <c r="A98" s="20"/>
      <c r="B98" s="191"/>
      <c r="C98" s="191"/>
      <c r="D98" s="191"/>
      <c r="E98" s="191"/>
      <c r="F98" s="191"/>
      <c r="G98" s="191"/>
      <c r="H98" s="21"/>
      <c r="I98" s="47"/>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19"/>
    </row>
    <row r="99" spans="2:9" s="6" customFormat="1" ht="22.5" customHeight="1" thickBot="1">
      <c r="B99" s="186" t="s">
        <v>35</v>
      </c>
      <c r="C99" s="187"/>
      <c r="D99" s="188"/>
      <c r="E99" s="17" t="s">
        <v>8</v>
      </c>
      <c r="F99" s="116" t="s">
        <v>7</v>
      </c>
      <c r="G99" s="126" t="s">
        <v>9</v>
      </c>
      <c r="H99" s="16" t="s">
        <v>6</v>
      </c>
      <c r="I99" s="41">
        <v>0.2</v>
      </c>
    </row>
    <row r="100" spans="2:9" s="6" customFormat="1" ht="74.25" customHeight="1">
      <c r="B100" s="90" t="s">
        <v>167</v>
      </c>
      <c r="C100" s="58">
        <v>1</v>
      </c>
      <c r="D100" s="73" t="s">
        <v>82</v>
      </c>
      <c r="E100" s="146"/>
      <c r="F100" s="14"/>
      <c r="G100" s="98"/>
      <c r="H100" s="172">
        <f>I$99/9</f>
        <v>0.022222222222222223</v>
      </c>
      <c r="I100" s="10"/>
    </row>
    <row r="101" spans="2:9" s="6" customFormat="1" ht="102.75" customHeight="1">
      <c r="B101" s="77" t="s">
        <v>168</v>
      </c>
      <c r="C101" s="59">
        <v>2</v>
      </c>
      <c r="D101" s="61" t="s">
        <v>183</v>
      </c>
      <c r="E101" s="140"/>
      <c r="F101" s="12"/>
      <c r="G101" s="157"/>
      <c r="H101" s="172">
        <f aca="true" t="shared" si="4" ref="H101:H108">I$99/9</f>
        <v>0.022222222222222223</v>
      </c>
      <c r="I101" s="10"/>
    </row>
    <row r="102" spans="2:9" s="6" customFormat="1" ht="45" customHeight="1">
      <c r="B102" s="77" t="s">
        <v>169</v>
      </c>
      <c r="C102" s="59">
        <v>3</v>
      </c>
      <c r="D102" s="61" t="s">
        <v>102</v>
      </c>
      <c r="E102" s="140"/>
      <c r="F102" s="12"/>
      <c r="G102" s="157"/>
      <c r="H102" s="172">
        <f t="shared" si="4"/>
        <v>0.022222222222222223</v>
      </c>
      <c r="I102" s="10"/>
    </row>
    <row r="103" spans="2:9" s="6" customFormat="1" ht="90" customHeight="1">
      <c r="B103" s="77" t="s">
        <v>170</v>
      </c>
      <c r="C103" s="59">
        <v>4</v>
      </c>
      <c r="D103" s="61" t="s">
        <v>83</v>
      </c>
      <c r="E103" s="140"/>
      <c r="F103" s="12"/>
      <c r="G103" s="157"/>
      <c r="H103" s="172">
        <f t="shared" si="4"/>
        <v>0.022222222222222223</v>
      </c>
      <c r="I103" s="10"/>
    </row>
    <row r="104" spans="2:9" s="6" customFormat="1" ht="157.5" customHeight="1">
      <c r="B104" s="77" t="s">
        <v>171</v>
      </c>
      <c r="C104" s="59">
        <v>5</v>
      </c>
      <c r="D104" s="61" t="s">
        <v>106</v>
      </c>
      <c r="E104" s="140"/>
      <c r="F104" s="12"/>
      <c r="G104" s="11"/>
      <c r="H104" s="172">
        <f t="shared" si="4"/>
        <v>0.022222222222222223</v>
      </c>
      <c r="I104" s="10"/>
    </row>
    <row r="105" spans="2:9" s="6" customFormat="1" ht="156.75" customHeight="1">
      <c r="B105" s="77" t="s">
        <v>172</v>
      </c>
      <c r="C105" s="59">
        <v>6</v>
      </c>
      <c r="D105" s="61" t="s">
        <v>184</v>
      </c>
      <c r="E105" s="140"/>
      <c r="F105" s="12"/>
      <c r="G105" s="11"/>
      <c r="H105" s="172">
        <f t="shared" si="4"/>
        <v>0.022222222222222223</v>
      </c>
      <c r="I105" s="10"/>
    </row>
    <row r="106" spans="2:9" s="6" customFormat="1" ht="148.5" customHeight="1">
      <c r="B106" s="77" t="s">
        <v>173</v>
      </c>
      <c r="C106" s="59">
        <v>7</v>
      </c>
      <c r="D106" s="61" t="s">
        <v>84</v>
      </c>
      <c r="E106" s="140"/>
      <c r="F106" s="12"/>
      <c r="G106" s="11"/>
      <c r="H106" s="172">
        <f t="shared" si="4"/>
        <v>0.022222222222222223</v>
      </c>
      <c r="I106" s="10"/>
    </row>
    <row r="107" spans="2:9" s="6" customFormat="1" ht="81" customHeight="1">
      <c r="B107" s="77" t="s">
        <v>174</v>
      </c>
      <c r="C107" s="59">
        <v>8</v>
      </c>
      <c r="D107" s="61" t="s">
        <v>103</v>
      </c>
      <c r="E107" s="140"/>
      <c r="F107" s="12"/>
      <c r="G107" s="11"/>
      <c r="H107" s="172">
        <f t="shared" si="4"/>
        <v>0.022222222222222223</v>
      </c>
      <c r="I107" s="10"/>
    </row>
    <row r="108" spans="2:9" s="6" customFormat="1" ht="120.75" customHeight="1" thickBot="1">
      <c r="B108" s="91" t="s">
        <v>175</v>
      </c>
      <c r="C108" s="60">
        <v>9</v>
      </c>
      <c r="D108" s="82" t="s">
        <v>107</v>
      </c>
      <c r="E108" s="143"/>
      <c r="F108" s="48"/>
      <c r="G108" s="49"/>
      <c r="H108" s="172">
        <f t="shared" si="4"/>
        <v>0.022222222222222223</v>
      </c>
      <c r="I108" s="10"/>
    </row>
    <row r="109" spans="2:9" s="6" customFormat="1" ht="18.75" thickBot="1">
      <c r="B109" s="189" t="s">
        <v>5</v>
      </c>
      <c r="C109" s="190"/>
      <c r="D109" s="112">
        <f>SUM(E109,G109)</f>
        <v>0</v>
      </c>
      <c r="E109" s="168">
        <f>SUMIF(E100:E108,"x",H100)</f>
        <v>0</v>
      </c>
      <c r="F109" s="169">
        <f>SUMIF(F100:F108,"x",H100)</f>
        <v>0</v>
      </c>
      <c r="G109" s="174">
        <f>SUMIF(G100:G108,"x",H100)</f>
        <v>0</v>
      </c>
      <c r="H109" s="38">
        <f>SUM(H100:H108)</f>
        <v>0.2</v>
      </c>
      <c r="I109" s="10"/>
    </row>
    <row r="110" spans="2:9" s="6" customFormat="1" ht="18.75" thickBot="1">
      <c r="B110" s="52"/>
      <c r="C110" s="9"/>
      <c r="D110" s="52"/>
      <c r="E110" s="199"/>
      <c r="F110" s="200"/>
      <c r="G110" s="201"/>
      <c r="H110" s="7"/>
      <c r="I110" s="10"/>
    </row>
    <row r="111" spans="1:41" s="18" customFormat="1" ht="18" customHeight="1" thickBot="1">
      <c r="A111" s="20"/>
      <c r="B111" s="191"/>
      <c r="C111" s="191"/>
      <c r="D111" s="191"/>
      <c r="E111" s="191"/>
      <c r="F111" s="191"/>
      <c r="G111" s="191"/>
      <c r="H111" s="21"/>
      <c r="I111" s="47"/>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19"/>
    </row>
    <row r="112" spans="2:9" s="15" customFormat="1" ht="24.75" customHeight="1" thickBot="1">
      <c r="B112" s="186" t="s">
        <v>10</v>
      </c>
      <c r="C112" s="187"/>
      <c r="D112" s="188"/>
      <c r="E112" s="17" t="s">
        <v>8</v>
      </c>
      <c r="F112" s="116" t="s">
        <v>7</v>
      </c>
      <c r="G112" s="126" t="s">
        <v>9</v>
      </c>
      <c r="H112" s="16" t="s">
        <v>6</v>
      </c>
      <c r="I112" s="42">
        <v>0.1</v>
      </c>
    </row>
    <row r="113" spans="2:9" s="6" customFormat="1" ht="46.5" customHeight="1">
      <c r="B113" s="90" t="s">
        <v>176</v>
      </c>
      <c r="C113" s="58">
        <v>1</v>
      </c>
      <c r="D113" s="73" t="s">
        <v>85</v>
      </c>
      <c r="E113" s="14"/>
      <c r="F113" s="14"/>
      <c r="G113" s="98"/>
      <c r="H113" s="172">
        <f>I$112/10</f>
        <v>0.01</v>
      </c>
      <c r="I113" s="10"/>
    </row>
    <row r="114" spans="2:9" s="6" customFormat="1" ht="30" customHeight="1">
      <c r="B114" s="77" t="s">
        <v>118</v>
      </c>
      <c r="C114" s="59">
        <v>2</v>
      </c>
      <c r="D114" s="61" t="s">
        <v>86</v>
      </c>
      <c r="E114" s="12"/>
      <c r="F114" s="12"/>
      <c r="G114" s="11"/>
      <c r="H114" s="172">
        <f aca="true" t="shared" si="5" ref="H114:H122">I$112/10</f>
        <v>0.01</v>
      </c>
      <c r="I114" s="10"/>
    </row>
    <row r="115" spans="2:9" s="6" customFormat="1" ht="72" customHeight="1">
      <c r="B115" s="77" t="s">
        <v>119</v>
      </c>
      <c r="C115" s="59">
        <v>3</v>
      </c>
      <c r="D115" s="61" t="s">
        <v>87</v>
      </c>
      <c r="E115" s="12"/>
      <c r="F115" s="12"/>
      <c r="G115" s="11"/>
      <c r="H115" s="172">
        <f t="shared" si="5"/>
        <v>0.01</v>
      </c>
      <c r="I115" s="10"/>
    </row>
    <row r="116" spans="2:9" s="6" customFormat="1" ht="45" customHeight="1">
      <c r="B116" s="77" t="s">
        <v>120</v>
      </c>
      <c r="C116" s="59">
        <v>4</v>
      </c>
      <c r="D116" s="61" t="s">
        <v>88</v>
      </c>
      <c r="E116" s="140"/>
      <c r="F116" s="12"/>
      <c r="G116" s="11"/>
      <c r="H116" s="172">
        <f t="shared" si="5"/>
        <v>0.01</v>
      </c>
      <c r="I116" s="10"/>
    </row>
    <row r="117" spans="2:9" s="6" customFormat="1" ht="30" customHeight="1">
      <c r="B117" s="77" t="s">
        <v>121</v>
      </c>
      <c r="C117" s="59">
        <v>5</v>
      </c>
      <c r="D117" s="61" t="s">
        <v>89</v>
      </c>
      <c r="E117" s="140"/>
      <c r="F117" s="12"/>
      <c r="G117" s="101"/>
      <c r="H117" s="172">
        <f t="shared" si="5"/>
        <v>0.01</v>
      </c>
      <c r="I117" s="10"/>
    </row>
    <row r="118" spans="2:9" s="6" customFormat="1" ht="60.75" customHeight="1">
      <c r="B118" s="77" t="s">
        <v>122</v>
      </c>
      <c r="C118" s="59">
        <v>6</v>
      </c>
      <c r="D118" s="61" t="s">
        <v>90</v>
      </c>
      <c r="E118" s="140"/>
      <c r="F118" s="12"/>
      <c r="G118" s="11"/>
      <c r="H118" s="172">
        <f t="shared" si="5"/>
        <v>0.01</v>
      </c>
      <c r="I118" s="10"/>
    </row>
    <row r="119" spans="2:9" s="6" customFormat="1" ht="100.5" customHeight="1">
      <c r="B119" s="77" t="s">
        <v>123</v>
      </c>
      <c r="C119" s="59">
        <v>7</v>
      </c>
      <c r="D119" s="61" t="s">
        <v>91</v>
      </c>
      <c r="E119" s="140"/>
      <c r="F119" s="12"/>
      <c r="G119" s="11"/>
      <c r="H119" s="172">
        <f t="shared" si="5"/>
        <v>0.01</v>
      </c>
      <c r="I119" s="10"/>
    </row>
    <row r="120" spans="2:9" s="6" customFormat="1" ht="58.5" customHeight="1">
      <c r="B120" s="77" t="s">
        <v>124</v>
      </c>
      <c r="C120" s="59">
        <v>8</v>
      </c>
      <c r="D120" s="61" t="s">
        <v>92</v>
      </c>
      <c r="E120" s="140"/>
      <c r="F120" s="12"/>
      <c r="G120" s="11"/>
      <c r="H120" s="172">
        <f t="shared" si="5"/>
        <v>0.01</v>
      </c>
      <c r="I120" s="10"/>
    </row>
    <row r="121" spans="2:9" s="6" customFormat="1" ht="61.5" customHeight="1">
      <c r="B121" s="77" t="s">
        <v>125</v>
      </c>
      <c r="C121" s="59">
        <v>9</v>
      </c>
      <c r="D121" s="61" t="s">
        <v>93</v>
      </c>
      <c r="E121" s="140"/>
      <c r="F121" s="12"/>
      <c r="G121" s="11"/>
      <c r="H121" s="172">
        <f t="shared" si="5"/>
        <v>0.01</v>
      </c>
      <c r="I121" s="10"/>
    </row>
    <row r="122" spans="2:9" s="6" customFormat="1" ht="84.75" customHeight="1" thickBot="1">
      <c r="B122" s="91" t="s">
        <v>126</v>
      </c>
      <c r="C122" s="60">
        <v>10</v>
      </c>
      <c r="D122" s="109" t="s">
        <v>108</v>
      </c>
      <c r="E122" s="143"/>
      <c r="F122" s="48"/>
      <c r="G122" s="49"/>
      <c r="H122" s="172">
        <f t="shared" si="5"/>
        <v>0.01</v>
      </c>
      <c r="I122" s="10"/>
    </row>
    <row r="123" spans="2:9" s="6" customFormat="1" ht="18.75" thickBot="1">
      <c r="B123" s="189" t="s">
        <v>5</v>
      </c>
      <c r="C123" s="190"/>
      <c r="D123" s="112">
        <f>SUM(E123,G123)</f>
        <v>0</v>
      </c>
      <c r="E123" s="164">
        <f>SUMIF(E113:E122,"x",H$113)</f>
        <v>0</v>
      </c>
      <c r="F123" s="165">
        <f>SUMIF(F113:F122,"x",H$113)</f>
        <v>0</v>
      </c>
      <c r="G123" s="171">
        <f>SUMIF(G113:G122,"x",H$113)</f>
        <v>0</v>
      </c>
      <c r="H123" s="38">
        <f>SUM(H113:H122)</f>
        <v>0.09999999999999999</v>
      </c>
      <c r="I123" s="10"/>
    </row>
    <row r="124" spans="2:9" s="6" customFormat="1" ht="18.75" thickBot="1">
      <c r="B124" s="52"/>
      <c r="C124" s="9"/>
      <c r="D124" s="52"/>
      <c r="E124" s="222">
        <f>SUM(E123,G123)</f>
        <v>0</v>
      </c>
      <c r="F124" s="223"/>
      <c r="G124" s="224"/>
      <c r="H124" s="33">
        <f>H32+H53+H83+H96+H109+H123</f>
        <v>0.7999999999999999</v>
      </c>
      <c r="I124" s="10"/>
    </row>
    <row r="125" spans="2:9" s="6" customFormat="1" ht="10.5" customHeight="1" thickBot="1">
      <c r="B125" s="52"/>
      <c r="C125" s="9"/>
      <c r="D125" s="52"/>
      <c r="E125" s="8"/>
      <c r="F125" s="8"/>
      <c r="G125" s="8"/>
      <c r="H125" s="7"/>
      <c r="I125" s="10"/>
    </row>
    <row r="126" spans="2:9" s="6" customFormat="1" ht="30">
      <c r="B126" s="158" t="s">
        <v>43</v>
      </c>
      <c r="C126" s="225">
        <f>SUM(D32,D53,D83,D96,D109,D123)</f>
        <v>0</v>
      </c>
      <c r="D126" s="226"/>
      <c r="H126" s="7"/>
      <c r="I126" s="10"/>
    </row>
    <row r="127" spans="2:9" s="6" customFormat="1" ht="15.75" thickBot="1">
      <c r="B127" s="159" t="s">
        <v>4</v>
      </c>
      <c r="C127" s="227">
        <f>1-C126</f>
        <v>1</v>
      </c>
      <c r="D127" s="228"/>
      <c r="H127" s="7"/>
      <c r="I127" s="10"/>
    </row>
    <row r="128" spans="2:9" s="6" customFormat="1" ht="10.5" customHeight="1">
      <c r="B128" s="52"/>
      <c r="C128" s="9"/>
      <c r="D128" s="53"/>
      <c r="H128" s="7"/>
      <c r="I128" s="10"/>
    </row>
    <row r="129" spans="2:9" s="6" customFormat="1" ht="10.5" customHeight="1">
      <c r="B129" s="52"/>
      <c r="C129" s="9"/>
      <c r="D129" s="53"/>
      <c r="H129" s="7"/>
      <c r="I129" s="10"/>
    </row>
    <row r="130" spans="2:7" ht="15.75" customHeight="1">
      <c r="B130" s="198" t="s">
        <v>3</v>
      </c>
      <c r="C130" s="198"/>
      <c r="D130" s="198"/>
      <c r="E130" s="198"/>
      <c r="F130" s="198"/>
      <c r="G130" s="198"/>
    </row>
    <row r="131" spans="2:8" ht="32.25" customHeight="1">
      <c r="B131" s="185"/>
      <c r="C131" s="185"/>
      <c r="D131" s="185"/>
      <c r="E131" s="185"/>
      <c r="F131" s="185"/>
      <c r="G131" s="185"/>
      <c r="H131" s="5"/>
    </row>
    <row r="132" spans="2:256" s="35" customFormat="1" ht="32.25" customHeight="1">
      <c r="B132" s="185"/>
      <c r="C132" s="185"/>
      <c r="D132" s="185"/>
      <c r="E132" s="185"/>
      <c r="F132" s="185"/>
      <c r="G132" s="185"/>
      <c r="H132" s="5"/>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row>
    <row r="133" spans="2:256" s="35" customFormat="1" ht="32.25" customHeight="1">
      <c r="B133" s="185"/>
      <c r="C133" s="185"/>
      <c r="D133" s="185"/>
      <c r="E133" s="185"/>
      <c r="F133" s="185"/>
      <c r="G133" s="185"/>
      <c r="H133" s="5"/>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row>
    <row r="136" spans="2:7" ht="15">
      <c r="B136" s="183" t="s">
        <v>2</v>
      </c>
      <c r="C136" s="183"/>
      <c r="E136" s="183" t="s">
        <v>37</v>
      </c>
      <c r="F136" s="183"/>
      <c r="G136" s="183"/>
    </row>
    <row r="137" spans="2:7" ht="15">
      <c r="B137" s="184" t="s">
        <v>1</v>
      </c>
      <c r="C137" s="184"/>
      <c r="E137" s="218" t="s">
        <v>0</v>
      </c>
      <c r="F137" s="218"/>
      <c r="G137" s="218"/>
    </row>
    <row r="138" spans="2:7" ht="22.5" customHeight="1">
      <c r="B138" s="184"/>
      <c r="C138" s="184"/>
      <c r="E138" s="175"/>
      <c r="F138" s="176"/>
      <c r="G138" s="176"/>
    </row>
    <row r="139" spans="2:9" s="2" customFormat="1" ht="23.25" customHeight="1">
      <c r="B139" s="216"/>
      <c r="C139" s="216"/>
      <c r="D139" s="51"/>
      <c r="E139" s="216"/>
      <c r="F139" s="216"/>
      <c r="G139" s="216"/>
      <c r="I139" s="34"/>
    </row>
    <row r="140" spans="2:9" s="2" customFormat="1" ht="30.75" customHeight="1">
      <c r="B140" s="216"/>
      <c r="C140" s="216"/>
      <c r="D140" s="51"/>
      <c r="E140" s="216"/>
      <c r="F140" s="216"/>
      <c r="G140" s="216"/>
      <c r="I140" s="34"/>
    </row>
    <row r="141" spans="2:9" s="2" customFormat="1" ht="30.75" customHeight="1">
      <c r="B141" s="216"/>
      <c r="C141" s="216"/>
      <c r="D141" s="51"/>
      <c r="E141" s="216"/>
      <c r="F141" s="216"/>
      <c r="G141" s="216"/>
      <c r="I141" s="34"/>
    </row>
    <row r="143" spans="2:9" s="2" customFormat="1" ht="15.75">
      <c r="B143" s="182" t="s">
        <v>1</v>
      </c>
      <c r="C143" s="182"/>
      <c r="D143" s="51"/>
      <c r="E143" s="202" t="s">
        <v>0</v>
      </c>
      <c r="F143" s="203"/>
      <c r="G143" s="204"/>
      <c r="I143" s="34"/>
    </row>
    <row r="144" spans="2:9" s="2" customFormat="1" ht="22.5" customHeight="1">
      <c r="B144" s="182"/>
      <c r="C144" s="182"/>
      <c r="D144" s="51"/>
      <c r="E144" s="175"/>
      <c r="F144" s="176"/>
      <c r="G144" s="205"/>
      <c r="I144" s="34"/>
    </row>
    <row r="145" spans="2:9" s="2" customFormat="1" ht="30.75" customHeight="1">
      <c r="B145" s="216"/>
      <c r="C145" s="216"/>
      <c r="D145" s="51"/>
      <c r="E145" s="206"/>
      <c r="F145" s="207"/>
      <c r="G145" s="208"/>
      <c r="I145" s="34"/>
    </row>
    <row r="146" spans="2:9" s="2" customFormat="1" ht="30.75" customHeight="1">
      <c r="B146" s="216"/>
      <c r="C146" s="216"/>
      <c r="D146" s="51"/>
      <c r="E146" s="209"/>
      <c r="F146" s="210"/>
      <c r="G146" s="211"/>
      <c r="I146" s="34"/>
    </row>
    <row r="147" spans="2:9" s="2" customFormat="1" ht="30.75" customHeight="1">
      <c r="B147" s="216"/>
      <c r="C147" s="216"/>
      <c r="D147" s="51"/>
      <c r="E147" s="212"/>
      <c r="F147" s="213"/>
      <c r="G147" s="214"/>
      <c r="I147" s="34"/>
    </row>
    <row r="149" spans="2:9" s="2" customFormat="1" ht="264" customHeight="1">
      <c r="B149" s="215" t="s">
        <v>113</v>
      </c>
      <c r="C149" s="215"/>
      <c r="D149" s="215"/>
      <c r="E149" s="215"/>
      <c r="F149" s="215"/>
      <c r="G149" s="215"/>
      <c r="I149" s="34"/>
    </row>
    <row r="151" spans="2:9" s="2" customFormat="1" ht="242.25" customHeight="1">
      <c r="B151" s="215" t="s">
        <v>185</v>
      </c>
      <c r="C151" s="217"/>
      <c r="D151" s="217"/>
      <c r="E151" s="217"/>
      <c r="F151" s="217"/>
      <c r="G151" s="217"/>
      <c r="I151" s="34"/>
    </row>
  </sheetData>
  <sheetProtection/>
  <mergeCells count="77">
    <mergeCell ref="B10:G10"/>
    <mergeCell ref="B8:D8"/>
    <mergeCell ref="B9:D9"/>
    <mergeCell ref="B20:G20"/>
    <mergeCell ref="E15:G16"/>
    <mergeCell ref="B16:D16"/>
    <mergeCell ref="E33:G33"/>
    <mergeCell ref="B21:G21"/>
    <mergeCell ref="B22:G22"/>
    <mergeCell ref="C24:D24"/>
    <mergeCell ref="E24:G24"/>
    <mergeCell ref="B12:G12"/>
    <mergeCell ref="B13:G13"/>
    <mergeCell ref="B14:G14"/>
    <mergeCell ref="B15:D15"/>
    <mergeCell ref="B6:G6"/>
    <mergeCell ref="E5:F5"/>
    <mergeCell ref="B5:C5"/>
    <mergeCell ref="E8:G8"/>
    <mergeCell ref="E9:G9"/>
    <mergeCell ref="B7:G7"/>
    <mergeCell ref="B34:G34"/>
    <mergeCell ref="B53:C53"/>
    <mergeCell ref="B48:G48"/>
    <mergeCell ref="B85:G85"/>
    <mergeCell ref="B3:G3"/>
    <mergeCell ref="B4:G4"/>
    <mergeCell ref="B17:G17"/>
    <mergeCell ref="B18:G18"/>
    <mergeCell ref="B19:G19"/>
    <mergeCell ref="B11:G11"/>
    <mergeCell ref="E124:G124"/>
    <mergeCell ref="C126:D126"/>
    <mergeCell ref="C127:D127"/>
    <mergeCell ref="B32:C32"/>
    <mergeCell ref="B133:G133"/>
    <mergeCell ref="E84:G84"/>
    <mergeCell ref="B99:D99"/>
    <mergeCell ref="E110:G110"/>
    <mergeCell ref="B55:G55"/>
    <mergeCell ref="B56:D56"/>
    <mergeCell ref="E136:G136"/>
    <mergeCell ref="E139:G141"/>
    <mergeCell ref="B151:G151"/>
    <mergeCell ref="B144:C144"/>
    <mergeCell ref="B145:C147"/>
    <mergeCell ref="B139:C141"/>
    <mergeCell ref="E137:G137"/>
    <mergeCell ref="B131:G131"/>
    <mergeCell ref="B130:G130"/>
    <mergeCell ref="E54:G54"/>
    <mergeCell ref="E97:G97"/>
    <mergeCell ref="B35:D35"/>
    <mergeCell ref="E143:G143"/>
    <mergeCell ref="E144:G144"/>
    <mergeCell ref="E145:G147"/>
    <mergeCell ref="B149:G149"/>
    <mergeCell ref="B98:G98"/>
    <mergeCell ref="B2:G2"/>
    <mergeCell ref="B109:C109"/>
    <mergeCell ref="B111:G111"/>
    <mergeCell ref="B83:C83"/>
    <mergeCell ref="B76:G76"/>
    <mergeCell ref="B23:G23"/>
    <mergeCell ref="B74:G74"/>
    <mergeCell ref="B25:D25"/>
    <mergeCell ref="B67:G67"/>
    <mergeCell ref="E138:G138"/>
    <mergeCell ref="B86:D86"/>
    <mergeCell ref="B96:C96"/>
    <mergeCell ref="B143:C143"/>
    <mergeCell ref="B136:C136"/>
    <mergeCell ref="B137:C137"/>
    <mergeCell ref="B138:C138"/>
    <mergeCell ref="B132:G132"/>
    <mergeCell ref="B112:D112"/>
    <mergeCell ref="B123:C123"/>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61" r:id="rId4"/>
  <headerFooter>
    <oddHeader>&amp;L&amp;G</oddHead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María Fernanda López Córdova</cp:lastModifiedBy>
  <cp:lastPrinted>2022-08-23T18:46:27Z</cp:lastPrinted>
  <dcterms:created xsi:type="dcterms:W3CDTF">2018-08-13T15:12:43Z</dcterms:created>
  <dcterms:modified xsi:type="dcterms:W3CDTF">2023-12-14T13:54:50Z</dcterms:modified>
  <cp:category/>
  <cp:version/>
  <cp:contentType/>
  <cp:contentStatus/>
</cp:coreProperties>
</file>